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4"/>
  <workbookPr defaultThemeVersion="166925"/>
  <mc:AlternateContent xmlns:mc="http://schemas.openxmlformats.org/markup-compatibility/2006">
    <mc:Choice Requires="x15">
      <x15ac:absPath xmlns:x15ac="http://schemas.microsoft.com/office/spreadsheetml/2010/11/ac" url="https://colch-my.sharepoint.com/personal/andrew_weavers_colchester_gov_uk/Documents/Electoral Review 2023/Documents to be submitted to LGBCE/"/>
    </mc:Choice>
  </mc:AlternateContent>
  <xr:revisionPtr revIDLastSave="0" documentId="8_{51132872-04B3-48CC-ACF2-96C6E7C9F741}" xr6:coauthVersionLast="47" xr6:coauthVersionMax="47" xr10:uidLastSave="{00000000-0000-0000-0000-000000000000}"/>
  <bookViews>
    <workbookView xWindow="-108" yWindow="-108" windowWidth="23256" windowHeight="12576" firstSheet="1" activeTab="1" xr2:uid="{00000000-000D-0000-FFFF-FFFF00000000}"/>
  </bookViews>
  <sheets>
    <sheet name="Read me!" sheetId="6" r:id="rId1"/>
    <sheet name="Electoral data" sheetId="7" r:id="rId2"/>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7" l="1"/>
  <c r="M6" i="7" s="1"/>
  <c r="P16" i="7" s="1"/>
  <c r="O15" i="7"/>
  <c r="O16" i="7"/>
  <c r="O17" i="7"/>
  <c r="O18" i="7"/>
  <c r="O19" i="7"/>
  <c r="O20" i="7"/>
  <c r="O21" i="7"/>
  <c r="O22" i="7"/>
  <c r="O23" i="7"/>
  <c r="O24" i="7"/>
  <c r="O25" i="7"/>
  <c r="O26" i="7"/>
  <c r="O27" i="7"/>
  <c r="O28" i="7"/>
  <c r="O29" i="7"/>
  <c r="O30" i="7"/>
  <c r="O14" i="7"/>
  <c r="M15" i="7"/>
  <c r="M16" i="7"/>
  <c r="M17" i="7"/>
  <c r="M18" i="7"/>
  <c r="M19" i="7"/>
  <c r="M20" i="7"/>
  <c r="M21" i="7"/>
  <c r="M22" i="7"/>
  <c r="M23" i="7"/>
  <c r="M24" i="7"/>
  <c r="M25" i="7"/>
  <c r="M26" i="7"/>
  <c r="M27" i="7"/>
  <c r="M28" i="7"/>
  <c r="M29" i="7"/>
  <c r="M30" i="7"/>
  <c r="M14" i="7"/>
  <c r="L5" i="7"/>
  <c r="O89" i="7"/>
  <c r="O31" i="7"/>
  <c r="M31" i="7"/>
  <c r="M32" i="7"/>
  <c r="N32" i="7"/>
  <c r="O32" i="7"/>
  <c r="P32" i="7"/>
  <c r="M33" i="7"/>
  <c r="N33" i="7"/>
  <c r="O33" i="7"/>
  <c r="P33" i="7"/>
  <c r="M34" i="7"/>
  <c r="N34" i="7"/>
  <c r="O34" i="7"/>
  <c r="P34" i="7"/>
  <c r="M35" i="7"/>
  <c r="N35" i="7"/>
  <c r="O35" i="7"/>
  <c r="P35" i="7"/>
  <c r="M36" i="7"/>
  <c r="N36" i="7"/>
  <c r="O36" i="7"/>
  <c r="P36" i="7"/>
  <c r="M37" i="7"/>
  <c r="N37" i="7"/>
  <c r="O37" i="7"/>
  <c r="P37" i="7"/>
  <c r="M38" i="7"/>
  <c r="N38" i="7"/>
  <c r="O38" i="7"/>
  <c r="P38" i="7"/>
  <c r="M39" i="7"/>
  <c r="N39" i="7"/>
  <c r="O39" i="7"/>
  <c r="P39" i="7"/>
  <c r="M40" i="7"/>
  <c r="N40" i="7"/>
  <c r="O40" i="7"/>
  <c r="P40" i="7"/>
  <c r="M41" i="7"/>
  <c r="N41" i="7"/>
  <c r="O41" i="7"/>
  <c r="P41" i="7"/>
  <c r="M42" i="7"/>
  <c r="N42" i="7"/>
  <c r="O42" i="7"/>
  <c r="P42" i="7"/>
  <c r="M43" i="7"/>
  <c r="N43" i="7"/>
  <c r="O43" i="7"/>
  <c r="P43" i="7"/>
  <c r="M44" i="7"/>
  <c r="N44" i="7"/>
  <c r="O44" i="7"/>
  <c r="P44" i="7"/>
  <c r="M45" i="7"/>
  <c r="N45" i="7"/>
  <c r="O45" i="7"/>
  <c r="P45" i="7"/>
  <c r="M46" i="7"/>
  <c r="N46" i="7"/>
  <c r="O46" i="7"/>
  <c r="P46" i="7"/>
  <c r="M47" i="7"/>
  <c r="N47" i="7"/>
  <c r="O47" i="7"/>
  <c r="P47" i="7"/>
  <c r="M48" i="7"/>
  <c r="N48" i="7"/>
  <c r="O48" i="7"/>
  <c r="P48" i="7"/>
  <c r="M49" i="7"/>
  <c r="N49" i="7"/>
  <c r="O49" i="7"/>
  <c r="P49" i="7"/>
  <c r="M50" i="7"/>
  <c r="N50" i="7"/>
  <c r="O50" i="7"/>
  <c r="P50" i="7"/>
  <c r="M51" i="7"/>
  <c r="N51" i="7"/>
  <c r="O51" i="7"/>
  <c r="P51" i="7"/>
  <c r="M52" i="7"/>
  <c r="N52" i="7"/>
  <c r="O52" i="7"/>
  <c r="P52" i="7"/>
  <c r="M53" i="7"/>
  <c r="N53" i="7"/>
  <c r="O53" i="7"/>
  <c r="P53" i="7"/>
  <c r="M54" i="7"/>
  <c r="N54" i="7"/>
  <c r="O54" i="7"/>
  <c r="P54" i="7"/>
  <c r="M55" i="7"/>
  <c r="N55" i="7"/>
  <c r="O55" i="7"/>
  <c r="P55" i="7"/>
  <c r="M56" i="7"/>
  <c r="N56" i="7"/>
  <c r="O56" i="7"/>
  <c r="P56" i="7"/>
  <c r="M57" i="7"/>
  <c r="N57" i="7"/>
  <c r="O57" i="7"/>
  <c r="P57" i="7"/>
  <c r="M58" i="7"/>
  <c r="N58" i="7"/>
  <c r="O58" i="7"/>
  <c r="P58" i="7"/>
  <c r="M59" i="7"/>
  <c r="N59" i="7"/>
  <c r="O59" i="7"/>
  <c r="P59" i="7"/>
  <c r="M60" i="7"/>
  <c r="N60" i="7"/>
  <c r="O60" i="7"/>
  <c r="P60" i="7"/>
  <c r="M61" i="7"/>
  <c r="N61" i="7"/>
  <c r="O61" i="7"/>
  <c r="P61" i="7"/>
  <c r="M62" i="7"/>
  <c r="N62" i="7"/>
  <c r="O62" i="7"/>
  <c r="P62" i="7"/>
  <c r="M63" i="7"/>
  <c r="N63" i="7"/>
  <c r="O63" i="7"/>
  <c r="P63" i="7"/>
  <c r="M64" i="7"/>
  <c r="N64" i="7"/>
  <c r="O64" i="7"/>
  <c r="P64" i="7"/>
  <c r="M65" i="7"/>
  <c r="N65" i="7"/>
  <c r="O65" i="7"/>
  <c r="P65" i="7"/>
  <c r="M66" i="7"/>
  <c r="N66" i="7"/>
  <c r="O66" i="7"/>
  <c r="P66" i="7"/>
  <c r="M67" i="7"/>
  <c r="N67" i="7"/>
  <c r="O67" i="7"/>
  <c r="P67" i="7"/>
  <c r="M68" i="7"/>
  <c r="N68" i="7"/>
  <c r="O68" i="7"/>
  <c r="P68" i="7"/>
  <c r="M69" i="7"/>
  <c r="N69" i="7"/>
  <c r="O69" i="7"/>
  <c r="P69" i="7"/>
  <c r="M70" i="7"/>
  <c r="N70" i="7"/>
  <c r="O70" i="7"/>
  <c r="P70" i="7"/>
  <c r="M71" i="7"/>
  <c r="N71" i="7"/>
  <c r="O71" i="7"/>
  <c r="P71" i="7"/>
  <c r="M72" i="7"/>
  <c r="N72" i="7"/>
  <c r="O72" i="7"/>
  <c r="P72" i="7"/>
  <c r="M73" i="7"/>
  <c r="N73" i="7"/>
  <c r="O73" i="7"/>
  <c r="P73" i="7"/>
  <c r="M74" i="7"/>
  <c r="N74" i="7"/>
  <c r="O74" i="7"/>
  <c r="P74" i="7"/>
  <c r="M75" i="7"/>
  <c r="N75" i="7"/>
  <c r="O75" i="7"/>
  <c r="P75" i="7"/>
  <c r="M76" i="7"/>
  <c r="N76" i="7"/>
  <c r="O76" i="7"/>
  <c r="P76" i="7"/>
  <c r="M77" i="7"/>
  <c r="N77" i="7"/>
  <c r="O77" i="7"/>
  <c r="P77" i="7"/>
  <c r="M78" i="7"/>
  <c r="N78" i="7"/>
  <c r="O78" i="7"/>
  <c r="P78" i="7"/>
  <c r="M79" i="7"/>
  <c r="N79" i="7"/>
  <c r="O79" i="7"/>
  <c r="P79" i="7"/>
  <c r="M80" i="7"/>
  <c r="N80" i="7"/>
  <c r="O80" i="7"/>
  <c r="P80" i="7"/>
  <c r="M81" i="7"/>
  <c r="N81" i="7"/>
  <c r="O81" i="7"/>
  <c r="P81" i="7"/>
  <c r="M82" i="7"/>
  <c r="N82" i="7"/>
  <c r="O82" i="7"/>
  <c r="P82" i="7"/>
  <c r="M83" i="7"/>
  <c r="N83" i="7"/>
  <c r="O83" i="7"/>
  <c r="P83" i="7"/>
  <c r="M84" i="7"/>
  <c r="N84" i="7"/>
  <c r="O84" i="7"/>
  <c r="P84" i="7"/>
  <c r="M85" i="7"/>
  <c r="N85" i="7"/>
  <c r="O85" i="7"/>
  <c r="P85" i="7"/>
  <c r="M86" i="7"/>
  <c r="N86" i="7"/>
  <c r="O86" i="7"/>
  <c r="P86" i="7"/>
  <c r="M87" i="7"/>
  <c r="N87" i="7"/>
  <c r="O87" i="7"/>
  <c r="P87" i="7"/>
  <c r="M88" i="7"/>
  <c r="N88" i="7"/>
  <c r="O88" i="7"/>
  <c r="P88" i="7"/>
  <c r="M89" i="7"/>
  <c r="N89" i="7"/>
  <c r="P89" i="7"/>
  <c r="M90" i="7"/>
  <c r="N90" i="7"/>
  <c r="O90" i="7"/>
  <c r="P90" i="7"/>
  <c r="M91" i="7"/>
  <c r="N91" i="7"/>
  <c r="O91" i="7"/>
  <c r="P91" i="7"/>
  <c r="M92" i="7"/>
  <c r="N92" i="7"/>
  <c r="O92" i="7"/>
  <c r="P92" i="7"/>
  <c r="M4" i="7"/>
  <c r="L4" i="7"/>
  <c r="N31" i="7"/>
  <c r="P26" i="7" l="1"/>
  <c r="P24" i="7"/>
  <c r="P27" i="7"/>
  <c r="P23" i="7"/>
  <c r="P20" i="7"/>
  <c r="P22" i="7"/>
  <c r="P29" i="7"/>
  <c r="L6" i="7"/>
  <c r="N17" i="7" s="1"/>
  <c r="P21" i="7"/>
  <c r="P25" i="7"/>
  <c r="P28" i="7"/>
  <c r="P19" i="7"/>
  <c r="P18" i="7"/>
  <c r="P15" i="7"/>
  <c r="P31" i="7"/>
  <c r="P30" i="7"/>
  <c r="P17" i="7"/>
  <c r="P14" i="7"/>
  <c r="N25" i="7" l="1"/>
  <c r="N23" i="7"/>
  <c r="N20" i="7"/>
  <c r="N21" i="7"/>
  <c r="N15" i="7"/>
  <c r="N22" i="7"/>
  <c r="N18" i="7"/>
  <c r="N29" i="7"/>
  <c r="N24" i="7"/>
  <c r="N16" i="7"/>
  <c r="N19" i="7"/>
  <c r="N14" i="7"/>
  <c r="N28" i="7"/>
  <c r="N26" i="7"/>
  <c r="N27" i="7"/>
  <c r="N30" i="7"/>
</calcChain>
</file>

<file path=xl/sharedStrings.xml><?xml version="1.0" encoding="utf-8"?>
<sst xmlns="http://schemas.openxmlformats.org/spreadsheetml/2006/main" count="431" uniqueCount="274">
  <si>
    <t>LGBCE Review Officer</t>
  </si>
  <si>
    <t>Name:</t>
  </si>
  <si>
    <t>Email:</t>
  </si>
  <si>
    <t>Telephone:</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</si>
  <si>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</si>
  <si>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</si>
  <si>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</si>
  <si>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</si>
  <si>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</si>
  <si>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</si>
  <si>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</si>
  <si>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</si>
  <si>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</si>
  <si>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</si>
  <si>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</si>
  <si>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</si>
  <si>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</si>
  <si>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</si>
  <si>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</si>
  <si>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</si>
  <si>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</si>
  <si>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</si>
  <si>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</si>
  <si>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</si>
  <si>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</si>
  <si>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</si>
  <si>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</si>
  <si>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</si>
  <si>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</si>
  <si>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</si>
  <si>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</si>
  <si>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</si>
  <si>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</si>
  <si>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</si>
  <si>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</si>
  <si>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</si>
  <si>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</si>
  <si>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</si>
  <si>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</si>
  <si>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</si>
  <si>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</si>
  <si>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</si>
  <si>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</si>
  <si>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</si>
  <si>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</si>
  <si>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</si>
  <si>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</si>
  <si>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</si>
  <si>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</si>
  <si>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2023</t>
  </si>
  <si>
    <t>Electorate 2030</t>
  </si>
  <si>
    <t>Name of ward</t>
  </si>
  <si>
    <t>Number of cllrs per ward</t>
  </si>
  <si>
    <t>Variance 2023</t>
  </si>
  <si>
    <t>Variance 2030</t>
  </si>
  <si>
    <t>EX1</t>
  </si>
  <si>
    <t>Example 1</t>
  </si>
  <si>
    <t>Little Example</t>
  </si>
  <si>
    <t>Little and Even Littler</t>
  </si>
  <si>
    <t>Example</t>
  </si>
  <si>
    <t>Berechurch</t>
  </si>
  <si>
    <t>EX2</t>
  </si>
  <si>
    <t>Example 2</t>
  </si>
  <si>
    <t>Even Littler Example</t>
  </si>
  <si>
    <t>Castle</t>
  </si>
  <si>
    <t>EX3</t>
  </si>
  <si>
    <t>Example 3</t>
  </si>
  <si>
    <t>Medium Example</t>
  </si>
  <si>
    <t>Greenstead</t>
  </si>
  <si>
    <t>EX4</t>
  </si>
  <si>
    <t>Example 4</t>
  </si>
  <si>
    <t>Big Example</t>
  </si>
  <si>
    <t>Big Example East</t>
  </si>
  <si>
    <t>Highwoods</t>
  </si>
  <si>
    <t>EX5</t>
  </si>
  <si>
    <t>Example 5</t>
  </si>
  <si>
    <t>Big Example West</t>
  </si>
  <si>
    <t>Lexden &amp; Braiswick</t>
  </si>
  <si>
    <t>Marks Tey &amp; Layer</t>
  </si>
  <si>
    <t>AA</t>
  </si>
  <si>
    <t>Berechurch Road</t>
  </si>
  <si>
    <t>Mersea &amp; Pyefleet</t>
  </si>
  <si>
    <t>AB</t>
  </si>
  <si>
    <t>Willows &amp; Monkwick</t>
  </si>
  <si>
    <t>Mile End</t>
  </si>
  <si>
    <t>AC</t>
  </si>
  <si>
    <t>Mersea Road</t>
  </si>
  <si>
    <t>New Town &amp; Christ Church</t>
  </si>
  <si>
    <t>AD</t>
  </si>
  <si>
    <t>Blackheath</t>
  </si>
  <si>
    <t>Old Heath &amp; The Hythe</t>
  </si>
  <si>
    <t>AE</t>
  </si>
  <si>
    <t>Jumbo</t>
  </si>
  <si>
    <t>Prettygate</t>
  </si>
  <si>
    <t>AF</t>
  </si>
  <si>
    <t>Rural North</t>
  </si>
  <si>
    <t>AG</t>
  </si>
  <si>
    <t>Riverside</t>
  </si>
  <si>
    <t>Shrub End</t>
  </si>
  <si>
    <t>AH</t>
  </si>
  <si>
    <t>Cowdray Avenue</t>
  </si>
  <si>
    <t>St Anne's &amp; St John's</t>
  </si>
  <si>
    <t>AI</t>
  </si>
  <si>
    <t>Christchurch</t>
  </si>
  <si>
    <t>Stanway</t>
  </si>
  <si>
    <t>AJ</t>
  </si>
  <si>
    <t>Hamilton Road</t>
  </si>
  <si>
    <t>Tiptree</t>
  </si>
  <si>
    <t>AK</t>
  </si>
  <si>
    <t>Scarletts</t>
  </si>
  <si>
    <t>Wivenhoe</t>
  </si>
  <si>
    <t>AL</t>
  </si>
  <si>
    <t>Barnhall</t>
  </si>
  <si>
    <t>AM</t>
  </si>
  <si>
    <t>Old Heath</t>
  </si>
  <si>
    <t>AN</t>
  </si>
  <si>
    <t>East Highwoods</t>
  </si>
  <si>
    <t>AO</t>
  </si>
  <si>
    <t>West Highwoods</t>
  </si>
  <si>
    <t>AP</t>
  </si>
  <si>
    <t>Myland East</t>
  </si>
  <si>
    <t>Myland</t>
  </si>
  <si>
    <t>AQ</t>
  </si>
  <si>
    <t>Trafalgar</t>
  </si>
  <si>
    <t>AR</t>
  </si>
  <si>
    <t>Home Farm</t>
  </si>
  <si>
    <t>AS</t>
  </si>
  <si>
    <t>East Lexden</t>
  </si>
  <si>
    <t>AT</t>
  </si>
  <si>
    <t>Braiswick</t>
  </si>
  <si>
    <t>AU</t>
  </si>
  <si>
    <t>Bergholt Road</t>
  </si>
  <si>
    <t>AV</t>
  </si>
  <si>
    <t>Mile End Road</t>
  </si>
  <si>
    <t>AW</t>
  </si>
  <si>
    <t>Turner Road</t>
  </si>
  <si>
    <t>AX</t>
  </si>
  <si>
    <t>St John's Green &amp; West New Town</t>
  </si>
  <si>
    <t>AY</t>
  </si>
  <si>
    <t>Hythe</t>
  </si>
  <si>
    <t>AZ</t>
  </si>
  <si>
    <t>Canterbury Road</t>
  </si>
  <si>
    <t>BA</t>
  </si>
  <si>
    <t>Winsley Square</t>
  </si>
  <si>
    <t>BB</t>
  </si>
  <si>
    <t>East Prettygate</t>
  </si>
  <si>
    <t>BC</t>
  </si>
  <si>
    <t>West Prettygate</t>
  </si>
  <si>
    <t>BD</t>
  </si>
  <si>
    <t>James Carter</t>
  </si>
  <si>
    <t>BE</t>
  </si>
  <si>
    <t>Rainsborowe Road</t>
  </si>
  <si>
    <t>BF</t>
  </si>
  <si>
    <t>BG</t>
  </si>
  <si>
    <t>Lordswood Road</t>
  </si>
  <si>
    <t>BH</t>
  </si>
  <si>
    <t>Hawthorn Avenue</t>
  </si>
  <si>
    <t>BI</t>
  </si>
  <si>
    <t>Avon Way</t>
  </si>
  <si>
    <t>BJ</t>
  </si>
  <si>
    <t>Greenstead Road</t>
  </si>
  <si>
    <t>BK</t>
  </si>
  <si>
    <t>St Anne's</t>
  </si>
  <si>
    <t>BL</t>
  </si>
  <si>
    <t>Churnwood</t>
  </si>
  <si>
    <t>BM</t>
  </si>
  <si>
    <t>Longridge</t>
  </si>
  <si>
    <t>BN</t>
  </si>
  <si>
    <t>Ipswich Road</t>
  </si>
  <si>
    <t>BO</t>
  </si>
  <si>
    <t>Parsons Heath</t>
  </si>
  <si>
    <t>EA</t>
  </si>
  <si>
    <t>Dedham</t>
  </si>
  <si>
    <t>EB</t>
  </si>
  <si>
    <t>Langham</t>
  </si>
  <si>
    <t>EC</t>
  </si>
  <si>
    <t>Cherry Tree</t>
  </si>
  <si>
    <t>ED</t>
  </si>
  <si>
    <t>Rowhedge</t>
  </si>
  <si>
    <t>East Donyland</t>
  </si>
  <si>
    <t>EE</t>
  </si>
  <si>
    <t>Boxted</t>
  </si>
  <si>
    <t>EF</t>
  </si>
  <si>
    <t>Fordham</t>
  </si>
  <si>
    <t>EG</t>
  </si>
  <si>
    <t>Great Horkesley</t>
  </si>
  <si>
    <t>EH</t>
  </si>
  <si>
    <t>Little Horkesley</t>
  </si>
  <si>
    <t>EI</t>
  </si>
  <si>
    <t>Wormingford</t>
  </si>
  <si>
    <t>EJ</t>
  </si>
  <si>
    <t>Aldham</t>
  </si>
  <si>
    <t>EK</t>
  </si>
  <si>
    <t>Chappel</t>
  </si>
  <si>
    <t>EL</t>
  </si>
  <si>
    <t>Great Tey</t>
  </si>
  <si>
    <t>EM</t>
  </si>
  <si>
    <t>Mount Bures</t>
  </si>
  <si>
    <t>EN</t>
  </si>
  <si>
    <t>Wakes Colne</t>
  </si>
  <si>
    <t>EO</t>
  </si>
  <si>
    <t>Abberton</t>
  </si>
  <si>
    <t xml:space="preserve">Abberton </t>
  </si>
  <si>
    <t>Abberton &amp; Langenhoe</t>
  </si>
  <si>
    <t>EP</t>
  </si>
  <si>
    <t>East Mersea</t>
  </si>
  <si>
    <t>EQ</t>
  </si>
  <si>
    <t>Fingringhoe</t>
  </si>
  <si>
    <t>FIngringhoe</t>
  </si>
  <si>
    <t>ER</t>
  </si>
  <si>
    <t>Langenhoe</t>
  </si>
  <si>
    <t>ES</t>
  </si>
  <si>
    <t>Peldon</t>
  </si>
  <si>
    <t>Winstred Hundred</t>
  </si>
  <si>
    <t>ET</t>
  </si>
  <si>
    <t>Eight Ash Green</t>
  </si>
  <si>
    <t>EU</t>
  </si>
  <si>
    <t>West Bergholt</t>
  </si>
  <si>
    <t>West Berholt</t>
  </si>
  <si>
    <t>EV</t>
  </si>
  <si>
    <t>West Mersea</t>
  </si>
  <si>
    <t>EW</t>
  </si>
  <si>
    <t>University</t>
  </si>
  <si>
    <t>EX</t>
  </si>
  <si>
    <t>Wivenhoe Cross</t>
  </si>
  <si>
    <t>EY</t>
  </si>
  <si>
    <t>WivenhoeQuay</t>
  </si>
  <si>
    <t>EZ</t>
  </si>
  <si>
    <t>Broome Grove</t>
  </si>
  <si>
    <t>GA</t>
  </si>
  <si>
    <t>Birch</t>
  </si>
  <si>
    <t>GB</t>
  </si>
  <si>
    <t>Layer De La Haye</t>
  </si>
  <si>
    <t>GC</t>
  </si>
  <si>
    <t>Layer Marney</t>
  </si>
  <si>
    <t>GD</t>
  </si>
  <si>
    <t>Layer Breton</t>
  </si>
  <si>
    <t>GE</t>
  </si>
  <si>
    <t>Messing</t>
  </si>
  <si>
    <t>Messing cum Inworth</t>
  </si>
  <si>
    <t>GF</t>
  </si>
  <si>
    <t>Inworth</t>
  </si>
  <si>
    <t>GG</t>
  </si>
  <si>
    <t>Great Wigborough</t>
  </si>
  <si>
    <t>Gt and Lt Wigborough</t>
  </si>
  <si>
    <t>GH</t>
  </si>
  <si>
    <t>Little Wigborough</t>
  </si>
  <si>
    <t>GI</t>
  </si>
  <si>
    <t>Salcott</t>
  </si>
  <si>
    <t>GJ</t>
  </si>
  <si>
    <t>Virley</t>
  </si>
  <si>
    <t>GK</t>
  </si>
  <si>
    <t>Tiptree Grove</t>
  </si>
  <si>
    <t>Grove</t>
  </si>
  <si>
    <t>GL</t>
  </si>
  <si>
    <t>West Stanway</t>
  </si>
  <si>
    <t>GM</t>
  </si>
  <si>
    <t>Copford</t>
  </si>
  <si>
    <t>Copford with Easthorpe</t>
  </si>
  <si>
    <t>GN</t>
  </si>
  <si>
    <t xml:space="preserve">Easthorpe </t>
  </si>
  <si>
    <t>Easthorpe</t>
  </si>
  <si>
    <t>GO</t>
  </si>
  <si>
    <t>Marks Tey</t>
  </si>
  <si>
    <t>GP</t>
  </si>
  <si>
    <t>GQ</t>
  </si>
  <si>
    <t>Tiptree  Church</t>
  </si>
  <si>
    <t>Church</t>
  </si>
  <si>
    <t>GR</t>
  </si>
  <si>
    <t>Tiptree Heath</t>
  </si>
  <si>
    <t>Heath</t>
  </si>
  <si>
    <t>GS</t>
  </si>
  <si>
    <t>Tiptree Maypole</t>
  </si>
  <si>
    <t>Maypole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</si>
</sst>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7">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ont>
    <font>
      <i/>
      <sz val="12"/>
      <color indexed="53"/>
      <name val="Arial"/>
    </font>
    <font>
      <sz val="12"/>
      <color rgb="FF000000"/>
      <name val="Arial"/>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62">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theme="0" tint="-0.14999847407452621"/>
      </top>
      <bottom/>
      <diagonal/>
    </border>
    <border>
      <left/>
      <right style="thin">
        <color rgb="FF000000"/>
      </right>
      <top style="thin">
        <color theme="0" tint="-0.14999847407452621"/>
      </top>
      <bottom/>
      <diagonal/>
    </border>
    <border>
      <left style="thin">
        <color rgb="FF000000"/>
      </left>
      <right style="thin">
        <color theme="0" tint="-0.14999847407452621"/>
      </right>
      <top style="thin">
        <color theme="0" tint="-0.14999847407452621"/>
      </top>
      <bottom style="thin">
        <color theme="0" tint="-0.14999847407452621"/>
      </bottom>
      <diagonal/>
    </border>
    <border>
      <left style="thin">
        <color theme="0" tint="-0.14999847407452621"/>
      </left>
      <right style="thin">
        <color rgb="FF000000"/>
      </right>
      <top style="thin">
        <color theme="0" tint="-0.14999847407452621"/>
      </top>
      <bottom style="thin">
        <color theme="0" tint="-0.14999847407452621"/>
      </bottom>
      <diagonal/>
    </border>
    <border>
      <left style="thin">
        <color rgb="FF000000"/>
      </left>
      <right style="thin">
        <color theme="0" tint="-0.14999847407452621"/>
      </right>
      <top style="thin">
        <color theme="0" tint="-0.14999847407452621"/>
      </top>
      <bottom/>
      <diagonal/>
    </border>
    <border>
      <left style="thin">
        <color theme="0" tint="-0.14999847407452621"/>
      </left>
      <right style="thin">
        <color rgb="FF000000"/>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rgb="FF000000"/>
      </left>
      <right/>
      <top/>
      <bottom/>
      <diagonal/>
    </border>
    <border>
      <left/>
      <right/>
      <top style="thin">
        <color theme="0" tint="-0.14999847407452621"/>
      </top>
      <bottom style="thin">
        <color theme="0" tint="-0.14999847407452621"/>
      </bottom>
      <diagonal/>
    </border>
    <border>
      <left/>
      <right style="thin">
        <color rgb="FF000000"/>
      </right>
      <top/>
      <bottom/>
      <diagonal/>
    </border>
    <border>
      <left style="thin">
        <color theme="0" tint="-0.14999847407452621"/>
      </left>
      <right style="thin">
        <color rgb="FF000000"/>
      </right>
      <top/>
      <bottom style="thin">
        <color theme="0" tint="-0.14999847407452621"/>
      </bottom>
      <diagonal/>
    </border>
    <border>
      <left/>
      <right style="thin">
        <color rgb="FF000000"/>
      </right>
      <top style="thin">
        <color theme="0" tint="-0.14999847407452621"/>
      </top>
      <bottom style="thin">
        <color theme="0" tint="-0.14999847407452621"/>
      </bottom>
      <diagonal/>
    </border>
    <border>
      <left style="thin">
        <color rgb="FF000000"/>
      </left>
      <right/>
      <top style="thin">
        <color theme="0" tint="-0.14999847407452621"/>
      </top>
      <bottom style="thin">
        <color theme="0" tint="-0.1499984740745262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1"/>
      </left>
      <right style="thin">
        <color theme="0" tint="-0.14999847407452621"/>
      </right>
      <top style="thin">
        <color theme="0" tint="-0.14999847407452621"/>
      </top>
      <bottom/>
      <diagonal/>
    </border>
    <border>
      <left style="thin">
        <color theme="1"/>
      </left>
      <right style="thin">
        <color theme="2" tint="-9.9978637043366805E-2"/>
      </right>
      <top style="thin">
        <color theme="2" tint="-9.9978637043366805E-2"/>
      </top>
      <bottom style="thin">
        <color theme="2" tint="-9.9978637043366805E-2"/>
      </bottom>
      <diagonal/>
    </border>
    <border>
      <left style="thin">
        <color theme="0" tint="-0.14999847407452621"/>
      </left>
      <right style="thin">
        <color theme="1"/>
      </right>
      <top style="thin">
        <color theme="0" tint="-0.14999847407452621"/>
      </top>
      <bottom/>
      <diagonal/>
    </border>
    <border>
      <left style="thin">
        <color theme="2" tint="-9.9978637043366805E-2"/>
      </left>
      <right style="thin">
        <color theme="1"/>
      </right>
      <top style="thin">
        <color theme="2" tint="-9.9978637043366805E-2"/>
      </top>
      <bottom style="thin">
        <color theme="2" tint="-9.9978637043366805E-2"/>
      </bottom>
      <diagonal/>
    </border>
    <border>
      <left/>
      <right/>
      <top style="thin">
        <color theme="1"/>
      </top>
      <bottom/>
      <diagonal/>
    </border>
    <border>
      <left style="thin">
        <color theme="1"/>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1"/>
      </right>
      <top style="thin">
        <color theme="2" tint="-9.9978637043366805E-2"/>
      </top>
      <bottom/>
      <diagonal/>
    </border>
    <border>
      <left style="thin">
        <color theme="2"/>
      </left>
      <right style="thin">
        <color theme="2"/>
      </right>
      <top style="thin">
        <color theme="2"/>
      </top>
      <bottom style="thin">
        <color theme="2"/>
      </bottom>
      <diagonal/>
    </border>
    <border>
      <left style="thin">
        <color rgb="FF000000"/>
      </left>
      <right style="thin">
        <color theme="2"/>
      </right>
      <top style="thin">
        <color theme="2"/>
      </top>
      <bottom style="thin">
        <color theme="2"/>
      </bottom>
      <diagonal/>
    </border>
    <border>
      <left style="thin">
        <color theme="2"/>
      </left>
      <right style="thin">
        <color rgb="FF000000"/>
      </right>
      <top style="thin">
        <color theme="2"/>
      </top>
      <bottom style="thin">
        <color theme="2"/>
      </bottom>
      <diagonal/>
    </border>
    <border>
      <left style="thin">
        <color rgb="FF00000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rgb="FF000000"/>
      </right>
      <top style="thin">
        <color theme="2"/>
      </top>
      <bottom/>
      <diagonal/>
    </border>
  </borders>
  <cellStyleXfs count="56">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7" applyNumberFormat="0" applyAlignment="0" applyProtection="0"/>
    <xf numFmtId="0" fontId="21" fillId="30" borderId="18"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9"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20" applyNumberFormat="0" applyFill="0" applyAlignment="0" applyProtection="0"/>
    <xf numFmtId="0" fontId="2" fillId="0" borderId="0" applyNumberFormat="0" applyFon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7" applyNumberFormat="0" applyAlignment="0" applyProtection="0"/>
    <xf numFmtId="0" fontId="28" fillId="0" borderId="22"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3" applyNumberFormat="0" applyFont="0" applyAlignment="0" applyProtection="0"/>
    <xf numFmtId="0" fontId="30" fillId="29" borderId="24"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5"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cellStyleXfs>
  <cellXfs count="147">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0" fillId="3" borderId="12" xfId="0" applyFill="1" applyBorder="1" applyAlignment="1">
      <alignment vertic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2" xfId="0" applyFont="1" applyFill="1" applyBorder="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13" fillId="3" borderId="9" xfId="0" applyFont="1" applyFill="1" applyBorder="1" applyAlignment="1">
      <alignment horizontal="center" vertical="center" wrapText="1"/>
    </xf>
    <xf numFmtId="0" fontId="2" fillId="0" borderId="0" xfId="0" applyFont="1" applyAlignment="1" applyProtection="1">
      <alignment vertical="center"/>
      <protection locked="0"/>
    </xf>
    <xf numFmtId="0" fontId="0" fillId="0" borderId="28" xfId="0" applyBorder="1" applyAlignment="1" applyProtection="1">
      <alignment horizontal="center" vertical="center"/>
      <protection locked="0"/>
    </xf>
    <xf numFmtId="0" fontId="0" fillId="3" borderId="28" xfId="0" applyFill="1" applyBorder="1" applyAlignment="1">
      <alignment horizontal="center" vertical="center"/>
    </xf>
    <xf numFmtId="3" fontId="0" fillId="0" borderId="28" xfId="0" applyNumberFormat="1" applyBorder="1" applyAlignment="1">
      <alignment horizontal="center" vertical="center"/>
    </xf>
    <xf numFmtId="9" fontId="0" fillId="0" borderId="28" xfId="0" applyNumberFormat="1" applyBorder="1" applyAlignment="1">
      <alignment horizontal="center" vertical="center"/>
    </xf>
    <xf numFmtId="0" fontId="0" fillId="3" borderId="29" xfId="0" applyFill="1" applyBorder="1" applyAlignment="1">
      <alignment horizontal="center" vertical="center"/>
    </xf>
    <xf numFmtId="0" fontId="0" fillId="3" borderId="29" xfId="0" applyFill="1" applyBorder="1" applyAlignment="1">
      <alignment horizontal="left" vertical="center"/>
    </xf>
    <xf numFmtId="0" fontId="0" fillId="3" borderId="30" xfId="0" applyFill="1" applyBorder="1" applyAlignment="1">
      <alignment horizontal="left" vertical="center"/>
    </xf>
    <xf numFmtId="0" fontId="0" fillId="3" borderId="32" xfId="0" applyFill="1" applyBorder="1" applyAlignment="1">
      <alignment horizontal="left" vertical="center"/>
    </xf>
    <xf numFmtId="0" fontId="0" fillId="0" borderId="41" xfId="0" applyBorder="1" applyAlignment="1" applyProtection="1">
      <alignment vertical="center"/>
      <protection locked="0"/>
    </xf>
    <xf numFmtId="9" fontId="0" fillId="0" borderId="43" xfId="0" applyNumberFormat="1" applyBorder="1" applyAlignment="1">
      <alignment horizontal="center" vertical="center"/>
    </xf>
    <xf numFmtId="0" fontId="0" fillId="0" borderId="36" xfId="0" applyBorder="1" applyAlignment="1" applyProtection="1">
      <alignment vertical="center"/>
      <protection locked="0"/>
    </xf>
    <xf numFmtId="9" fontId="0" fillId="0" borderId="37" xfId="0" applyNumberFormat="1" applyBorder="1" applyAlignment="1">
      <alignment horizontal="center" vertical="center"/>
    </xf>
    <xf numFmtId="0" fontId="0" fillId="3" borderId="36" xfId="0" applyFill="1" applyBorder="1" applyAlignment="1">
      <alignment vertical="center"/>
    </xf>
    <xf numFmtId="0" fontId="0" fillId="3" borderId="37" xfId="0" applyFill="1" applyBorder="1" applyAlignment="1">
      <alignment horizontal="center" vertical="center"/>
    </xf>
    <xf numFmtId="0" fontId="0" fillId="3" borderId="38" xfId="0" applyFill="1" applyBorder="1" applyAlignment="1">
      <alignment vertical="center"/>
    </xf>
    <xf numFmtId="0" fontId="0" fillId="3" borderId="39" xfId="0" applyFill="1" applyBorder="1" applyAlignment="1">
      <alignment horizontal="center" vertical="center"/>
    </xf>
    <xf numFmtId="3" fontId="0" fillId="0" borderId="26" xfId="0" applyNumberFormat="1" applyBorder="1" applyAlignment="1">
      <alignment horizontal="center" vertical="center"/>
    </xf>
    <xf numFmtId="9" fontId="0" fillId="0" borderId="26" xfId="0" applyNumberFormat="1" applyBorder="1" applyAlignment="1">
      <alignment horizontal="center" vertical="center"/>
    </xf>
    <xf numFmtId="9" fontId="0" fillId="0" borderId="35" xfId="0" applyNumberFormat="1" applyBorder="1" applyAlignment="1">
      <alignment horizontal="center" vertical="center"/>
    </xf>
    <xf numFmtId="0" fontId="0" fillId="0" borderId="31" xfId="0" applyBorder="1" applyAlignment="1" applyProtection="1">
      <alignment horizontal="center" vertical="center"/>
      <protection locked="0"/>
    </xf>
    <xf numFmtId="3" fontId="0" fillId="0" borderId="31" xfId="0" applyNumberFormat="1" applyBorder="1" applyAlignment="1">
      <alignment horizontal="center" vertical="center"/>
    </xf>
    <xf numFmtId="9" fontId="0" fillId="0" borderId="45" xfId="0" applyNumberFormat="1" applyBorder="1" applyAlignment="1">
      <alignment horizontal="center" vertical="center"/>
    </xf>
    <xf numFmtId="3" fontId="0" fillId="0" borderId="42" xfId="0" applyNumberFormat="1" applyBorder="1" applyAlignment="1">
      <alignment horizontal="center" vertical="center"/>
    </xf>
    <xf numFmtId="0" fontId="0" fillId="0" borderId="46" xfId="0" applyBorder="1" applyAlignment="1" applyProtection="1">
      <alignment vertical="center"/>
      <protection locked="0"/>
    </xf>
    <xf numFmtId="0" fontId="0" fillId="0" borderId="34" xfId="0" applyBorder="1" applyAlignment="1" applyProtection="1">
      <alignment vertical="center"/>
      <protection locked="0"/>
    </xf>
    <xf numFmtId="0" fontId="0" fillId="3" borderId="33" xfId="0" applyFill="1" applyBorder="1" applyAlignment="1">
      <alignment horizontal="center" vertical="center"/>
    </xf>
    <xf numFmtId="0" fontId="0" fillId="0" borderId="0" xfId="0" applyAlignment="1" applyProtection="1">
      <alignment horizontal="left" vertical="center"/>
      <protection locked="0"/>
    </xf>
    <xf numFmtId="0" fontId="34" fillId="0" borderId="0" xfId="47" applyFont="1" applyAlignment="1">
      <alignment horizontal="center" vertical="center"/>
    </xf>
    <xf numFmtId="1" fontId="0" fillId="0" borderId="0" xfId="0" applyNumberFormat="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2"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34" fillId="0" borderId="28" xfId="47" applyFont="1" applyBorder="1" applyAlignment="1">
      <alignment horizontal="center" vertical="center"/>
    </xf>
    <xf numFmtId="1" fontId="0" fillId="0" borderId="43" xfId="0" applyNumberFormat="1" applyBorder="1" applyAlignment="1" applyProtection="1">
      <alignment horizontal="center" vertical="center"/>
      <protection locked="0"/>
    </xf>
    <xf numFmtId="0" fontId="0" fillId="0" borderId="41" xfId="0" applyBorder="1" applyAlignment="1" applyProtection="1">
      <alignment horizontal="center" vertical="center"/>
      <protection locked="0"/>
    </xf>
    <xf numFmtId="1" fontId="0" fillId="0" borderId="37" xfId="0" applyNumberFormat="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26"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26"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3" borderId="36" xfId="0" applyFill="1" applyBorder="1" applyAlignment="1">
      <alignment horizontal="center" vertical="center"/>
    </xf>
    <xf numFmtId="0" fontId="0" fillId="3" borderId="28" xfId="0" applyFill="1" applyBorder="1" applyAlignment="1">
      <alignment horizontal="left" vertical="center"/>
    </xf>
    <xf numFmtId="0" fontId="0" fillId="3" borderId="40" xfId="0" applyFill="1" applyBorder="1" applyAlignment="1">
      <alignment horizontal="center" vertical="center"/>
    </xf>
    <xf numFmtId="0" fontId="0" fillId="3" borderId="38" xfId="0" applyFill="1" applyBorder="1" applyAlignment="1">
      <alignment horizontal="center" vertical="center"/>
    </xf>
    <xf numFmtId="0" fontId="35" fillId="3" borderId="0" xfId="0" applyFont="1" applyFill="1" applyAlignment="1">
      <alignment vertical="center"/>
    </xf>
    <xf numFmtId="0" fontId="36" fillId="3" borderId="44" xfId="0" applyFont="1" applyFill="1" applyBorder="1" applyAlignment="1">
      <alignment horizontal="center" vertical="top"/>
    </xf>
    <xf numFmtId="0" fontId="0" fillId="3" borderId="47" xfId="0" applyFill="1" applyBorder="1" applyAlignment="1">
      <alignment horizontal="center" vertical="center"/>
    </xf>
    <xf numFmtId="0" fontId="0" fillId="3" borderId="48" xfId="0" applyFill="1" applyBorder="1" applyAlignment="1">
      <alignment vertical="center"/>
    </xf>
    <xf numFmtId="0" fontId="0" fillId="3" borderId="49" xfId="0" applyFill="1" applyBorder="1" applyAlignment="1">
      <alignment vertical="center"/>
    </xf>
    <xf numFmtId="0" fontId="0" fillId="3" borderId="50" xfId="0" applyFill="1" applyBorder="1" applyAlignment="1">
      <alignment horizontal="center" vertical="center"/>
    </xf>
    <xf numFmtId="0" fontId="0" fillId="3" borderId="51" xfId="0" applyFill="1" applyBorder="1" applyAlignment="1">
      <alignment horizontal="center" vertical="center"/>
    </xf>
    <xf numFmtId="0" fontId="0" fillId="3" borderId="52" xfId="0" applyFill="1" applyBorder="1" applyAlignment="1">
      <alignment vertical="center"/>
    </xf>
    <xf numFmtId="0" fontId="0" fillId="3" borderId="52" xfId="0" applyFill="1" applyBorder="1" applyAlignment="1">
      <alignment horizontal="center" vertical="center"/>
    </xf>
    <xf numFmtId="0" fontId="0" fillId="3" borderId="53" xfId="0" applyFill="1" applyBorder="1" applyAlignment="1">
      <alignment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56" xfId="0" applyFill="1" applyBorder="1" applyAlignment="1">
      <alignment horizontal="left" vertical="center"/>
    </xf>
    <xf numFmtId="0" fontId="0" fillId="3" borderId="57" xfId="0" applyFill="1" applyBorder="1" applyAlignment="1">
      <alignment horizontal="center" vertical="center"/>
    </xf>
    <xf numFmtId="0" fontId="0" fillId="3" borderId="33" xfId="0" applyFill="1" applyBorder="1" applyAlignment="1">
      <alignment horizontal="left" vertical="center"/>
    </xf>
    <xf numFmtId="0" fontId="35" fillId="3" borderId="33" xfId="0" applyFont="1" applyFill="1" applyBorder="1" applyAlignment="1">
      <alignment vertical="center"/>
    </xf>
    <xf numFmtId="0" fontId="0" fillId="3" borderId="59" xfId="0" applyFill="1" applyBorder="1" applyAlignment="1">
      <alignment horizontal="center" vertical="center"/>
    </xf>
    <xf numFmtId="0" fontId="0" fillId="3" borderId="60" xfId="0" applyFill="1" applyBorder="1" applyAlignment="1">
      <alignment horizontal="left" vertical="center"/>
    </xf>
    <xf numFmtId="0" fontId="0" fillId="3" borderId="60" xfId="0" applyFill="1" applyBorder="1" applyAlignment="1">
      <alignment horizontal="center" vertical="center"/>
    </xf>
    <xf numFmtId="0" fontId="36" fillId="3" borderId="37" xfId="0" applyFont="1" applyFill="1" applyBorder="1" applyAlignment="1">
      <alignment horizontal="center" vertical="center"/>
    </xf>
    <xf numFmtId="0" fontId="36" fillId="3" borderId="39" xfId="0" applyFont="1" applyFill="1" applyBorder="1" applyAlignment="1">
      <alignment horizontal="center" vertical="center"/>
    </xf>
    <xf numFmtId="0" fontId="36" fillId="3" borderId="58" xfId="0" applyFont="1" applyFill="1" applyBorder="1" applyAlignment="1">
      <alignment horizontal="center" vertical="center"/>
    </xf>
    <xf numFmtId="0" fontId="36" fillId="3" borderId="61" xfId="0" applyFont="1" applyFill="1" applyBorder="1" applyAlignment="1">
      <alignment horizontal="center" vertical="center"/>
    </xf>
    <xf numFmtId="0" fontId="0" fillId="0" borderId="46" xfId="0" applyBorder="1" applyAlignment="1" applyProtection="1">
      <alignment horizontal="center" vertical="center"/>
      <protection locked="0"/>
    </xf>
    <xf numFmtId="0" fontId="36" fillId="3" borderId="44" xfId="0" applyFont="1" applyFill="1" applyBorder="1" applyAlignment="1">
      <alignment horizontal="center" vertical="center"/>
    </xf>
    <xf numFmtId="0" fontId="2" fillId="3" borderId="28" xfId="0" applyFont="1" applyFill="1" applyBorder="1" applyAlignment="1">
      <alignment horizontal="left" vertical="center"/>
    </xf>
    <xf numFmtId="0" fontId="3" fillId="3" borderId="28" xfId="0" applyFont="1" applyFill="1" applyBorder="1" applyAlignment="1">
      <alignment horizontal="left" vertical="center"/>
    </xf>
    <xf numFmtId="0" fontId="3" fillId="0" borderId="0" xfId="0" applyFont="1" applyAlignment="1" applyProtection="1">
      <alignment horizontal="left" vertical="center"/>
      <protection locked="0"/>
    </xf>
    <xf numFmtId="0" fontId="2" fillId="3" borderId="0" xfId="0" applyFont="1" applyFill="1" applyAlignment="1">
      <alignment horizontal="lef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5" fillId="3" borderId="0" xfId="0" applyFont="1" applyFill="1" applyAlignment="1">
      <alignment horizontal="left"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ill>
        <patternFill>
          <bgColor indexed="13"/>
        </patternFill>
      </fill>
    </dxf>
    <dxf>
      <fill>
        <patternFill>
          <bgColor indexed="10"/>
        </patternFill>
      </fill>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topLeftCell="A17" workbookViewId="0">
      <selection activeCell="C9" sqref="C9"/>
    </sheetView>
  </sheetViews>
  <sheetFormatPr defaultColWidth="8.88671875" defaultRowHeight="15"/>
  <cols>
    <col min="1" max="2" width="8.88671875" style="1"/>
    <col min="3" max="3" width="75.33203125" style="1" customWidth="1"/>
    <col min="4" max="16384" width="8.88671875" style="1"/>
  </cols>
  <sheetData>
    <row r="2" spans="2:3" ht="15.6">
      <c r="B2" s="41" t="s">
        <v>0</v>
      </c>
    </row>
    <row r="3" spans="2:3">
      <c r="B3" s="15" t="s">
        <v>1</v>
      </c>
      <c r="C3" s="17"/>
    </row>
    <row r="4" spans="2:3">
      <c r="B4" s="15" t="s">
        <v>2</v>
      </c>
      <c r="C4" s="34"/>
    </row>
    <row r="5" spans="2:3">
      <c r="B5" s="15" t="s">
        <v>3</v>
      </c>
      <c r="C5" s="17"/>
    </row>
    <row r="6" spans="2:3" ht="18" customHeight="1">
      <c r="B6" s="15" t="s">
        <v>4</v>
      </c>
      <c r="C6" s="39" t="s">
        <v>5</v>
      </c>
    </row>
    <row r="9" spans="2:3" ht="15.6">
      <c r="B9" s="41" t="s">
        <v>6</v>
      </c>
    </row>
    <row r="10" spans="2:3">
      <c r="B10" s="15" t="s">
        <v>1</v>
      </c>
      <c r="C10" s="36"/>
    </row>
    <row r="11" spans="2:3">
      <c r="B11" s="15" t="s">
        <v>2</v>
      </c>
      <c r="C11" s="34"/>
    </row>
    <row r="12" spans="2:3">
      <c r="B12" s="15" t="s">
        <v>3</v>
      </c>
      <c r="C12" s="17"/>
    </row>
    <row r="13" spans="2:3">
      <c r="B13" s="15" t="s">
        <v>4</v>
      </c>
      <c r="C13" s="17"/>
    </row>
    <row r="14" spans="2:3">
      <c r="B14" s="15"/>
      <c r="C14" s="17"/>
    </row>
    <row r="15" spans="2:3" ht="15.6">
      <c r="B15" s="41" t="s">
        <v>7</v>
      </c>
    </row>
    <row r="17" spans="2:3" ht="45">
      <c r="B17" s="14" t="s">
        <v>8</v>
      </c>
      <c r="C17" s="16" t="s">
        <v>9</v>
      </c>
    </row>
    <row r="18" spans="2:3" ht="60">
      <c r="B18" s="14" t="s">
        <v>10</v>
      </c>
      <c r="C18" s="16" t="s">
        <v>11</v>
      </c>
    </row>
    <row r="19" spans="2:3" ht="60">
      <c r="B19" s="14" t="s">
        <v>12</v>
      </c>
      <c r="C19" s="16" t="s">
        <v>13</v>
      </c>
    </row>
    <row r="20" spans="2:3" ht="48" customHeight="1">
      <c r="B20" s="14" t="s">
        <v>14</v>
      </c>
      <c r="C20" s="16" t="s">
        <v>15</v>
      </c>
    </row>
    <row r="21" spans="2:3" ht="30">
      <c r="B21" s="14" t="s">
        <v>16</v>
      </c>
      <c r="C21" s="16" t="s">
        <v>17</v>
      </c>
    </row>
    <row r="22" spans="2:3" ht="103.5" customHeight="1">
      <c r="B22" s="14" t="s">
        <v>18</v>
      </c>
      <c r="C22" s="16" t="s">
        <v>19</v>
      </c>
    </row>
    <row r="23" spans="2:3" ht="15.6">
      <c r="B23" s="41" t="s">
        <v>20</v>
      </c>
    </row>
    <row r="24" spans="2:3">
      <c r="B24" s="14"/>
      <c r="C24" s="16"/>
    </row>
    <row r="25" spans="2:3" ht="58.5" customHeight="1">
      <c r="B25" s="14" t="s">
        <v>8</v>
      </c>
      <c r="C25" s="33" t="s">
        <v>21</v>
      </c>
    </row>
    <row r="26" spans="2:3" ht="60" customHeight="1">
      <c r="B26" s="14" t="s">
        <v>10</v>
      </c>
      <c r="C26" s="33" t="s">
        <v>22</v>
      </c>
    </row>
    <row r="27" spans="2:3" ht="75">
      <c r="B27" s="14" t="s">
        <v>12</v>
      </c>
      <c r="C27" s="33" t="s">
        <v>23</v>
      </c>
    </row>
    <row r="28" spans="2:3">
      <c r="C28" s="33"/>
    </row>
    <row r="29" spans="2:3">
      <c r="C29" s="33"/>
    </row>
    <row r="30" spans="2:3">
      <c r="C30" s="33"/>
    </row>
    <row r="31" spans="2:3">
      <c r="C31" s="33"/>
    </row>
    <row r="32" spans="2:3">
      <c r="C32" s="33"/>
    </row>
    <row r="33" spans="3:3">
      <c r="C33" s="33"/>
    </row>
    <row r="34" spans="3:3">
      <c r="C34" s="33"/>
    </row>
    <row r="35" spans="3:3">
      <c r="C35" s="33"/>
    </row>
    <row r="36" spans="3:3">
      <c r="C36" s="33"/>
    </row>
  </sheetData>
  <phoneticPr fontId="5" type="noConversion"/>
  <pageMargins left="0.75" right="0.75" top="1" bottom="1" header="0.5" footer="0.5"/>
  <pageSetup paperSize="8"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109"/>
  <sheetViews>
    <sheetView tabSelected="1" topLeftCell="A85" zoomScale="72" workbookViewId="0">
      <selection activeCell="E103" sqref="E103"/>
    </sheetView>
  </sheetViews>
  <sheetFormatPr defaultColWidth="8.88671875" defaultRowHeight="15.6"/>
  <cols>
    <col min="1" max="1" width="2.77734375" style="6" customWidth="1"/>
    <col min="2" max="2" width="9.88671875" style="7" customWidth="1"/>
    <col min="3" max="3" width="29.33203125" style="5" bestFit="1" customWidth="1"/>
    <col min="4" max="6" width="23" style="5" customWidth="1"/>
    <col min="7" max="7" width="23.77734375" style="5" customWidth="1"/>
    <col min="8" max="8" width="12.21875" style="7" customWidth="1"/>
    <col min="9" max="9" width="12.21875" style="10" customWidth="1"/>
    <col min="10" max="10" width="2.77734375" style="6" customWidth="1"/>
    <col min="11" max="11" width="25.77734375" style="6" customWidth="1"/>
    <col min="12" max="16" width="12.88671875" style="7" customWidth="1"/>
    <col min="17" max="16384" width="8.88671875" style="6"/>
  </cols>
  <sheetData>
    <row r="2" spans="1:20" s="18" customFormat="1" ht="17.45">
      <c r="B2" s="20" t="s">
        <v>24</v>
      </c>
      <c r="C2" s="20"/>
      <c r="D2" s="20"/>
      <c r="E2" s="20"/>
      <c r="F2" s="20"/>
      <c r="G2" s="20"/>
      <c r="H2" s="19"/>
      <c r="I2" s="21"/>
      <c r="L2" s="19"/>
      <c r="M2" s="19"/>
      <c r="N2" s="19"/>
      <c r="O2" s="19"/>
      <c r="P2" s="19"/>
    </row>
    <row r="3" spans="1:20" s="22" customFormat="1">
      <c r="A3" s="42"/>
      <c r="B3" s="38"/>
      <c r="C3" s="38"/>
      <c r="D3" s="38"/>
      <c r="E3" s="38"/>
      <c r="F3" s="38"/>
      <c r="G3" s="32"/>
      <c r="H3" s="43"/>
      <c r="I3" s="43"/>
      <c r="J3" s="42"/>
      <c r="K3" s="25" t="s">
        <v>25</v>
      </c>
      <c r="L3" s="44">
        <v>2023</v>
      </c>
      <c r="M3" s="44">
        <v>2030</v>
      </c>
      <c r="N3" s="45"/>
      <c r="O3" s="45"/>
      <c r="P3" s="45"/>
      <c r="Q3" s="42"/>
      <c r="R3" s="42"/>
      <c r="S3" s="42"/>
      <c r="T3" s="42"/>
    </row>
    <row r="4" spans="1:20" s="22" customFormat="1" ht="15" customHeight="1">
      <c r="A4" s="42"/>
      <c r="B4" s="142" t="s">
        <v>26</v>
      </c>
      <c r="C4" s="142"/>
      <c r="D4" s="142"/>
      <c r="E4" s="142"/>
      <c r="F4" s="142"/>
      <c r="G4" s="42"/>
      <c r="H4" s="42"/>
      <c r="I4" s="42"/>
      <c r="J4" s="42"/>
      <c r="K4" s="23" t="s">
        <v>27</v>
      </c>
      <c r="L4" s="24">
        <f>SUM(L14:L92)</f>
        <v>51</v>
      </c>
      <c r="M4" s="24">
        <f>SUM(L14:L92)</f>
        <v>51</v>
      </c>
      <c r="N4" s="45"/>
      <c r="O4" s="45"/>
      <c r="P4" s="45"/>
      <c r="Q4" s="42"/>
      <c r="R4" s="42"/>
      <c r="S4" s="42"/>
      <c r="T4" s="42"/>
    </row>
    <row r="5" spans="1:20" s="22" customFormat="1" ht="15" customHeight="1">
      <c r="A5" s="42"/>
      <c r="B5" s="142"/>
      <c r="C5" s="142"/>
      <c r="D5" s="142"/>
      <c r="E5" s="142"/>
      <c r="F5" s="142"/>
      <c r="G5" s="31"/>
      <c r="H5" s="24"/>
      <c r="I5" s="24"/>
      <c r="J5" s="42"/>
      <c r="K5" s="23" t="s">
        <v>28</v>
      </c>
      <c r="L5" s="24">
        <f>SUM(H20:H105)</f>
        <v>137096</v>
      </c>
      <c r="M5" s="24">
        <f>SUM(I20:I105)</f>
        <v>156917</v>
      </c>
      <c r="N5" s="45"/>
      <c r="O5" s="45"/>
      <c r="P5" s="45"/>
      <c r="Q5" s="42"/>
      <c r="R5" s="42"/>
      <c r="S5" s="42"/>
      <c r="T5" s="42"/>
    </row>
    <row r="6" spans="1:20" s="22" customFormat="1" ht="15.75" customHeight="1">
      <c r="A6" s="42"/>
      <c r="B6" s="142"/>
      <c r="C6" s="142"/>
      <c r="D6" s="142"/>
      <c r="E6" s="142"/>
      <c r="F6" s="142"/>
      <c r="G6" s="42"/>
      <c r="H6" s="42"/>
      <c r="I6" s="42"/>
      <c r="J6" s="42"/>
      <c r="K6" s="23" t="s">
        <v>29</v>
      </c>
      <c r="L6" s="24">
        <f>L5/L4</f>
        <v>2688.1568627450979</v>
      </c>
      <c r="M6" s="24">
        <f>M5/M4</f>
        <v>3076.8039215686276</v>
      </c>
      <c r="N6" s="45"/>
      <c r="O6" s="45"/>
      <c r="P6" s="45"/>
      <c r="Q6" s="42"/>
      <c r="R6" s="42"/>
      <c r="S6" s="42"/>
      <c r="T6" s="42"/>
    </row>
    <row r="7" spans="1:20" s="22" customFormat="1" ht="15.75" customHeight="1">
      <c r="A7" s="42"/>
      <c r="B7" s="46"/>
      <c r="C7" s="46"/>
      <c r="D7" s="46"/>
      <c r="E7" s="46"/>
      <c r="F7" s="46"/>
      <c r="G7" s="42"/>
      <c r="H7" s="42"/>
      <c r="I7" s="42"/>
      <c r="J7" s="42"/>
      <c r="K7" s="31"/>
      <c r="L7" s="24"/>
      <c r="M7" s="24"/>
      <c r="N7" s="45"/>
      <c r="O7" s="45"/>
      <c r="P7" s="45"/>
      <c r="Q7" s="42"/>
      <c r="R7" s="42"/>
      <c r="S7" s="42"/>
      <c r="T7" s="42"/>
    </row>
    <row r="8" spans="1:20" s="22" customFormat="1" ht="15.75" customHeight="1">
      <c r="A8" s="42"/>
      <c r="B8" s="146" t="s">
        <v>30</v>
      </c>
      <c r="C8" s="146"/>
      <c r="D8" s="146"/>
      <c r="E8" s="146"/>
      <c r="F8" s="146"/>
      <c r="G8" s="42"/>
      <c r="H8" s="42"/>
      <c r="I8" s="42"/>
      <c r="J8" s="42"/>
      <c r="K8" s="31"/>
      <c r="L8" s="24"/>
      <c r="M8" s="24"/>
      <c r="N8" s="45"/>
      <c r="O8" s="45"/>
      <c r="P8" s="35" t="s">
        <v>31</v>
      </c>
      <c r="Q8" s="42"/>
      <c r="R8" s="42"/>
      <c r="S8" s="42"/>
      <c r="T8" s="42"/>
    </row>
    <row r="9" spans="1:20">
      <c r="L9" s="6"/>
      <c r="M9" s="6"/>
    </row>
    <row r="10" spans="1:20" ht="51" customHeight="1">
      <c r="B10" s="13" t="s">
        <v>32</v>
      </c>
      <c r="C10" s="13" t="s">
        <v>33</v>
      </c>
      <c r="D10" s="13" t="s">
        <v>34</v>
      </c>
      <c r="E10" s="13" t="s">
        <v>35</v>
      </c>
      <c r="F10" s="13" t="s">
        <v>36</v>
      </c>
      <c r="G10" s="13" t="s">
        <v>37</v>
      </c>
      <c r="H10" s="13" t="s">
        <v>38</v>
      </c>
      <c r="I10" s="13" t="s">
        <v>39</v>
      </c>
      <c r="J10" s="29"/>
      <c r="K10" s="13" t="s">
        <v>40</v>
      </c>
      <c r="L10" s="30" t="s">
        <v>41</v>
      </c>
      <c r="M10" s="143" t="s">
        <v>42</v>
      </c>
      <c r="N10" s="144"/>
      <c r="O10" s="144"/>
      <c r="P10" s="145"/>
    </row>
    <row r="11" spans="1:20" ht="16.149999999999999" thickBot="1"/>
    <row r="12" spans="1:20" s="4" customFormat="1" ht="31.15">
      <c r="A12" s="47"/>
      <c r="B12" s="40" t="s">
        <v>43</v>
      </c>
      <c r="C12" s="48" t="s">
        <v>44</v>
      </c>
      <c r="D12" s="48" t="s">
        <v>45</v>
      </c>
      <c r="E12" s="48" t="s">
        <v>46</v>
      </c>
      <c r="F12" s="48" t="s">
        <v>47</v>
      </c>
      <c r="G12" s="48" t="s">
        <v>48</v>
      </c>
      <c r="H12" s="40" t="s">
        <v>49</v>
      </c>
      <c r="I12" s="40" t="s">
        <v>50</v>
      </c>
      <c r="J12" s="47"/>
      <c r="K12" s="49" t="s">
        <v>51</v>
      </c>
      <c r="L12" s="40" t="s">
        <v>52</v>
      </c>
      <c r="M12" s="50" t="s">
        <v>49</v>
      </c>
      <c r="N12" s="40" t="s">
        <v>53</v>
      </c>
      <c r="O12" s="50" t="s">
        <v>50</v>
      </c>
      <c r="P12" s="40" t="s">
        <v>54</v>
      </c>
      <c r="Q12" s="47"/>
      <c r="R12" s="47"/>
      <c r="S12" s="47"/>
      <c r="T12" s="47"/>
    </row>
    <row r="13" spans="1:20" s="4" customFormat="1">
      <c r="A13" s="47"/>
      <c r="B13" s="51"/>
      <c r="C13" s="52"/>
      <c r="D13" s="52"/>
      <c r="E13" s="52"/>
      <c r="F13" s="52"/>
      <c r="G13" s="52"/>
      <c r="H13" s="51"/>
      <c r="I13" s="53"/>
      <c r="J13" s="47"/>
      <c r="K13" s="54"/>
      <c r="L13" s="51"/>
      <c r="M13" s="51"/>
      <c r="N13" s="51"/>
      <c r="O13" s="51"/>
      <c r="P13" s="51"/>
      <c r="Q13" s="47"/>
      <c r="R13" s="47"/>
      <c r="S13" s="47"/>
      <c r="T13" s="47"/>
    </row>
    <row r="14" spans="1:20" s="4" customFormat="1">
      <c r="A14" s="55"/>
      <c r="B14" s="26" t="s">
        <v>55</v>
      </c>
      <c r="C14" s="27" t="s">
        <v>56</v>
      </c>
      <c r="D14" s="27" t="s">
        <v>57</v>
      </c>
      <c r="E14" s="27"/>
      <c r="F14" s="27" t="s">
        <v>58</v>
      </c>
      <c r="G14" s="27" t="s">
        <v>59</v>
      </c>
      <c r="H14" s="26">
        <v>480</v>
      </c>
      <c r="I14" s="26">
        <v>502</v>
      </c>
      <c r="J14" s="56"/>
      <c r="K14" s="57" t="s">
        <v>60</v>
      </c>
      <c r="L14" s="58">
        <v>3</v>
      </c>
      <c r="M14" s="11">
        <f>IF(K14="",0,(SUMIF($G$20:$G$105,K14,$H$20:$H$105)))</f>
        <v>7261</v>
      </c>
      <c r="N14" s="12">
        <f>IF(K14="",-1,(-($L$6-(M14/L14))/$L$6))</f>
        <v>-9.9630915562817196E-2</v>
      </c>
      <c r="O14" s="11">
        <f>IF(K14="",0,(SUMIF($G$19:$G$105,K14,$I$19:$I$105)))</f>
        <v>7892</v>
      </c>
      <c r="P14" s="12">
        <f>IF(K14="",-1,(-($M$6-(O14/L14))/$M$6))</f>
        <v>-0.14500022304785343</v>
      </c>
      <c r="Q14" s="59"/>
      <c r="R14" s="47"/>
      <c r="S14" s="47"/>
      <c r="T14" s="47"/>
    </row>
    <row r="15" spans="1:20" s="4" customFormat="1">
      <c r="A15" s="55"/>
      <c r="B15" s="26" t="s">
        <v>61</v>
      </c>
      <c r="C15" s="27" t="s">
        <v>62</v>
      </c>
      <c r="D15" s="27" t="s">
        <v>63</v>
      </c>
      <c r="E15" s="27"/>
      <c r="F15" s="27" t="s">
        <v>58</v>
      </c>
      <c r="G15" s="27" t="s">
        <v>59</v>
      </c>
      <c r="H15" s="26">
        <v>67</v>
      </c>
      <c r="I15" s="26">
        <v>68</v>
      </c>
      <c r="J15" s="56"/>
      <c r="K15" s="57" t="s">
        <v>64</v>
      </c>
      <c r="L15" s="58">
        <v>3</v>
      </c>
      <c r="M15" s="11">
        <f t="shared" ref="M15:M30" si="0">IF(K15="",0,(SUMIF($G$20:$G$105,K15,$H$20:$H$105)))</f>
        <v>7959</v>
      </c>
      <c r="N15" s="12">
        <f>IF(K15="",-1,(-($L$6-(M15/L15))/$L$6))</f>
        <v>-1.3078426795821853E-2</v>
      </c>
      <c r="O15" s="11">
        <f t="shared" ref="O15:O30" si="1">IF(K15="",0,(SUMIF($G$19:$G$105,K15,$I$19:$I$105)))</f>
        <v>9292</v>
      </c>
      <c r="P15" s="12">
        <f>IF(K15="",-1,(-($M$6-(O15/L15))/$M$6))</f>
        <v>6.6723172122841925E-3</v>
      </c>
      <c r="Q15" s="59"/>
      <c r="R15" s="47"/>
      <c r="S15" s="47"/>
      <c r="T15" s="60"/>
    </row>
    <row r="16" spans="1:20" s="4" customFormat="1">
      <c r="A16" s="55"/>
      <c r="B16" s="26" t="s">
        <v>65</v>
      </c>
      <c r="C16" s="27" t="s">
        <v>66</v>
      </c>
      <c r="D16" s="27" t="s">
        <v>67</v>
      </c>
      <c r="E16" s="27"/>
      <c r="F16" s="27"/>
      <c r="G16" s="27" t="s">
        <v>59</v>
      </c>
      <c r="H16" s="26">
        <v>893</v>
      </c>
      <c r="I16" s="26">
        <v>897</v>
      </c>
      <c r="J16" s="56"/>
      <c r="K16" s="57" t="s">
        <v>68</v>
      </c>
      <c r="L16" s="58">
        <v>3</v>
      </c>
      <c r="M16" s="11">
        <f t="shared" si="0"/>
        <v>10238</v>
      </c>
      <c r="N16" s="12">
        <f t="shared" ref="N16:N79" si="2">IF(K16="",-1,(-($L$6-(M16/L16))/$L$6))</f>
        <v>0.26951916904942524</v>
      </c>
      <c r="O16" s="11">
        <f t="shared" si="1"/>
        <v>12288</v>
      </c>
      <c r="P16" s="12">
        <f t="shared" ref="P16:P79" si="3">IF(K16="",-1,(-($M$6-(O16/L16))/$M$6))</f>
        <v>0.33125155336897844</v>
      </c>
      <c r="Q16" s="59"/>
      <c r="R16" s="47"/>
      <c r="S16" s="47"/>
      <c r="T16" s="60"/>
    </row>
    <row r="17" spans="1:20" s="4" customFormat="1">
      <c r="A17" s="55"/>
      <c r="B17" s="26" t="s">
        <v>69</v>
      </c>
      <c r="C17" s="27" t="s">
        <v>70</v>
      </c>
      <c r="D17" s="27" t="s">
        <v>71</v>
      </c>
      <c r="E17" s="27" t="s">
        <v>72</v>
      </c>
      <c r="F17" s="27"/>
      <c r="G17" s="27" t="s">
        <v>59</v>
      </c>
      <c r="H17" s="26">
        <v>759</v>
      </c>
      <c r="I17" s="26">
        <v>780</v>
      </c>
      <c r="J17" s="56"/>
      <c r="K17" s="57" t="s">
        <v>73</v>
      </c>
      <c r="L17" s="58">
        <v>3</v>
      </c>
      <c r="M17" s="11">
        <f t="shared" si="0"/>
        <v>7210</v>
      </c>
      <c r="N17" s="12">
        <f t="shared" si="2"/>
        <v>-0.10595495127501886</v>
      </c>
      <c r="O17" s="11">
        <f t="shared" si="1"/>
        <v>7598</v>
      </c>
      <c r="P17" s="12">
        <f t="shared" si="3"/>
        <v>-0.1768514565024823</v>
      </c>
      <c r="Q17" s="59"/>
      <c r="R17" s="47"/>
      <c r="S17" s="47"/>
      <c r="T17" s="60"/>
    </row>
    <row r="18" spans="1:20" s="4" customFormat="1">
      <c r="A18" s="55"/>
      <c r="B18" s="26" t="s">
        <v>74</v>
      </c>
      <c r="C18" s="27" t="s">
        <v>75</v>
      </c>
      <c r="D18" s="27" t="s">
        <v>71</v>
      </c>
      <c r="E18" s="27" t="s">
        <v>76</v>
      </c>
      <c r="F18" s="27"/>
      <c r="G18" s="27" t="s">
        <v>59</v>
      </c>
      <c r="H18" s="26">
        <v>803</v>
      </c>
      <c r="I18" s="26">
        <v>824</v>
      </c>
      <c r="J18" s="56"/>
      <c r="K18" s="57" t="s">
        <v>77</v>
      </c>
      <c r="L18" s="58">
        <v>3</v>
      </c>
      <c r="M18" s="11">
        <f t="shared" si="0"/>
        <v>7265</v>
      </c>
      <c r="N18" s="12">
        <f t="shared" si="2"/>
        <v>-9.9134912761860317E-2</v>
      </c>
      <c r="O18" s="11">
        <f t="shared" si="1"/>
        <v>8041</v>
      </c>
      <c r="P18" s="12">
        <f t="shared" si="3"/>
        <v>-0.12885793126302439</v>
      </c>
      <c r="Q18" s="59"/>
      <c r="R18" s="47"/>
      <c r="S18" s="47"/>
      <c r="T18" s="60"/>
    </row>
    <row r="19" spans="1:20" s="4" customFormat="1">
      <c r="A19" s="47"/>
      <c r="B19" s="61"/>
      <c r="C19" s="62"/>
      <c r="D19" s="62"/>
      <c r="E19" s="62"/>
      <c r="F19" s="62"/>
      <c r="G19" s="62"/>
      <c r="H19" s="61"/>
      <c r="I19" s="63"/>
      <c r="J19" s="55"/>
      <c r="K19" s="57" t="s">
        <v>78</v>
      </c>
      <c r="L19" s="58">
        <v>3</v>
      </c>
      <c r="M19" s="11">
        <f t="shared" si="0"/>
        <v>8271</v>
      </c>
      <c r="N19" s="12">
        <f t="shared" si="2"/>
        <v>2.5609791678823653E-2</v>
      </c>
      <c r="O19" s="11">
        <f t="shared" si="1"/>
        <v>10189</v>
      </c>
      <c r="P19" s="12">
        <f t="shared" si="3"/>
        <v>0.10385108050752945</v>
      </c>
      <c r="Q19" s="59"/>
      <c r="R19" s="47"/>
      <c r="S19" s="47"/>
      <c r="T19" s="60"/>
    </row>
    <row r="20" spans="1:20">
      <c r="A20" s="9"/>
      <c r="B20" s="2" t="s">
        <v>79</v>
      </c>
      <c r="C20" s="91" t="s">
        <v>80</v>
      </c>
      <c r="D20" s="91"/>
      <c r="E20" s="91"/>
      <c r="F20" s="91"/>
      <c r="G20" s="91" t="s">
        <v>60</v>
      </c>
      <c r="H20" s="92">
        <v>1516</v>
      </c>
      <c r="I20" s="93">
        <v>1669</v>
      </c>
      <c r="J20" s="28"/>
      <c r="K20" s="57" t="s">
        <v>81</v>
      </c>
      <c r="L20" s="58">
        <v>3</v>
      </c>
      <c r="M20" s="11">
        <f t="shared" si="0"/>
        <v>7925</v>
      </c>
      <c r="N20" s="12">
        <f t="shared" si="2"/>
        <v>-1.7294450603956357E-2</v>
      </c>
      <c r="O20" s="11">
        <f t="shared" si="1"/>
        <v>8648</v>
      </c>
      <c r="P20" s="12">
        <f t="shared" si="3"/>
        <v>-6.3097051307379165E-2</v>
      </c>
      <c r="Q20" s="8"/>
      <c r="T20" s="37"/>
    </row>
    <row r="21" spans="1:20">
      <c r="A21" s="9"/>
      <c r="B21" s="2" t="s">
        <v>82</v>
      </c>
      <c r="C21" s="91" t="s">
        <v>83</v>
      </c>
      <c r="D21" s="91"/>
      <c r="E21" s="91"/>
      <c r="F21" s="91"/>
      <c r="G21" s="91" t="s">
        <v>60</v>
      </c>
      <c r="H21" s="92">
        <v>961</v>
      </c>
      <c r="I21" s="93">
        <v>1043</v>
      </c>
      <c r="J21" s="28"/>
      <c r="K21" s="64" t="s">
        <v>84</v>
      </c>
      <c r="L21" s="58">
        <v>3</v>
      </c>
      <c r="M21" s="11">
        <f t="shared" si="0"/>
        <v>9410</v>
      </c>
      <c r="N21" s="12">
        <f t="shared" si="2"/>
        <v>0.16684658925132753</v>
      </c>
      <c r="O21" s="11">
        <f t="shared" si="1"/>
        <v>12346</v>
      </c>
      <c r="P21" s="12">
        <f t="shared" si="3"/>
        <v>0.33753513003689833</v>
      </c>
      <c r="Q21" s="8"/>
      <c r="T21" s="37"/>
    </row>
    <row r="22" spans="1:20">
      <c r="A22" s="9"/>
      <c r="B22" s="2" t="s">
        <v>85</v>
      </c>
      <c r="C22" s="91" t="s">
        <v>86</v>
      </c>
      <c r="D22" s="91"/>
      <c r="E22" s="91"/>
      <c r="F22" s="91"/>
      <c r="G22" s="91" t="s">
        <v>60</v>
      </c>
      <c r="H22" s="92">
        <v>2020</v>
      </c>
      <c r="I22" s="93">
        <v>2201</v>
      </c>
      <c r="J22" s="28"/>
      <c r="K22" s="64" t="s">
        <v>87</v>
      </c>
      <c r="L22" s="58">
        <v>3</v>
      </c>
      <c r="M22" s="11">
        <f t="shared" si="0"/>
        <v>9505</v>
      </c>
      <c r="N22" s="12">
        <f t="shared" si="2"/>
        <v>0.17862665577405626</v>
      </c>
      <c r="O22" s="11">
        <f t="shared" si="1"/>
        <v>10938</v>
      </c>
      <c r="P22" s="12">
        <f t="shared" si="3"/>
        <v>0.18499588954670296</v>
      </c>
      <c r="Q22" s="8"/>
      <c r="T22" s="37"/>
    </row>
    <row r="23" spans="1:20">
      <c r="A23" s="9"/>
      <c r="B23" s="2" t="s">
        <v>88</v>
      </c>
      <c r="C23" s="91" t="s">
        <v>89</v>
      </c>
      <c r="D23" s="91"/>
      <c r="E23" s="91"/>
      <c r="F23" s="91"/>
      <c r="G23" s="91" t="s">
        <v>60</v>
      </c>
      <c r="H23" s="92">
        <v>2266</v>
      </c>
      <c r="I23" s="93">
        <v>2447</v>
      </c>
      <c r="J23" s="28"/>
      <c r="K23" s="64" t="s">
        <v>90</v>
      </c>
      <c r="L23" s="58">
        <v>3</v>
      </c>
      <c r="M23" s="11">
        <f t="shared" si="0"/>
        <v>8395</v>
      </c>
      <c r="N23" s="12">
        <f t="shared" si="2"/>
        <v>4.098587850849051E-2</v>
      </c>
      <c r="O23" s="11">
        <f t="shared" si="1"/>
        <v>10229</v>
      </c>
      <c r="P23" s="12">
        <f t="shared" si="3"/>
        <v>0.10818458165781898</v>
      </c>
      <c r="Q23" s="8"/>
      <c r="T23" s="37"/>
    </row>
    <row r="24" spans="1:20">
      <c r="A24" s="9"/>
      <c r="B24" s="2" t="s">
        <v>91</v>
      </c>
      <c r="C24" s="91" t="s">
        <v>92</v>
      </c>
      <c r="D24" s="91"/>
      <c r="E24" s="91"/>
      <c r="F24" s="91"/>
      <c r="G24" s="91" t="s">
        <v>64</v>
      </c>
      <c r="H24" s="92">
        <v>1294</v>
      </c>
      <c r="I24" s="93">
        <v>1377</v>
      </c>
      <c r="J24" s="28"/>
      <c r="K24" s="64" t="s">
        <v>93</v>
      </c>
      <c r="L24" s="58">
        <v>3</v>
      </c>
      <c r="M24" s="11">
        <f t="shared" si="0"/>
        <v>7751</v>
      </c>
      <c r="N24" s="12">
        <f t="shared" si="2"/>
        <v>-3.8870572445585581E-2</v>
      </c>
      <c r="O24" s="11">
        <f t="shared" si="1"/>
        <v>8439</v>
      </c>
      <c r="P24" s="12">
        <f t="shared" si="3"/>
        <v>-8.5739594817642498E-2</v>
      </c>
      <c r="Q24" s="8"/>
      <c r="T24" s="37"/>
    </row>
    <row r="25" spans="1:20">
      <c r="A25" s="9"/>
      <c r="B25" s="2" t="s">
        <v>94</v>
      </c>
      <c r="C25" s="91" t="s">
        <v>64</v>
      </c>
      <c r="D25" s="91"/>
      <c r="E25" s="91"/>
      <c r="F25" s="91"/>
      <c r="G25" s="91" t="s">
        <v>64</v>
      </c>
      <c r="H25" s="92">
        <v>1826</v>
      </c>
      <c r="I25" s="93">
        <v>2348</v>
      </c>
      <c r="J25" s="28"/>
      <c r="K25" s="64" t="s">
        <v>95</v>
      </c>
      <c r="L25" s="58">
        <v>3</v>
      </c>
      <c r="M25" s="11">
        <f t="shared" si="0"/>
        <v>8444</v>
      </c>
      <c r="N25" s="12">
        <f t="shared" si="2"/>
        <v>4.7061912820213575E-2</v>
      </c>
      <c r="O25" s="11">
        <f t="shared" si="1"/>
        <v>9343</v>
      </c>
      <c r="P25" s="12">
        <f t="shared" si="3"/>
        <v>1.2197531178903487E-2</v>
      </c>
      <c r="Q25" s="8"/>
      <c r="T25" s="37"/>
    </row>
    <row r="26" spans="1:20">
      <c r="A26" s="9"/>
      <c r="B26" s="2" t="s">
        <v>96</v>
      </c>
      <c r="C26" s="91" t="s">
        <v>97</v>
      </c>
      <c r="D26" s="91"/>
      <c r="E26" s="91"/>
      <c r="F26" s="91"/>
      <c r="G26" s="91" t="s">
        <v>64</v>
      </c>
      <c r="H26" s="92">
        <v>2256</v>
      </c>
      <c r="I26" s="93">
        <v>2449</v>
      </c>
      <c r="J26" s="28"/>
      <c r="K26" s="64" t="s">
        <v>98</v>
      </c>
      <c r="L26" s="58">
        <v>3</v>
      </c>
      <c r="M26" s="11">
        <f t="shared" si="0"/>
        <v>8003</v>
      </c>
      <c r="N26" s="12">
        <f t="shared" si="2"/>
        <v>-7.6223959852949798E-3</v>
      </c>
      <c r="O26" s="11">
        <f t="shared" si="1"/>
        <v>8859</v>
      </c>
      <c r="P26" s="12">
        <f t="shared" si="3"/>
        <v>-4.0237832739601249E-2</v>
      </c>
      <c r="Q26" s="8"/>
      <c r="T26" s="37"/>
    </row>
    <row r="27" spans="1:20">
      <c r="A27" s="9"/>
      <c r="B27" s="2" t="s">
        <v>99</v>
      </c>
      <c r="C27" s="91" t="s">
        <v>100</v>
      </c>
      <c r="D27" s="91"/>
      <c r="E27" s="91"/>
      <c r="F27" s="91"/>
      <c r="G27" s="91" t="s">
        <v>64</v>
      </c>
      <c r="H27" s="92">
        <v>2583</v>
      </c>
      <c r="I27" s="93">
        <v>3118</v>
      </c>
      <c r="J27" s="28"/>
      <c r="K27" s="64" t="s">
        <v>101</v>
      </c>
      <c r="L27" s="58">
        <v>3</v>
      </c>
      <c r="M27" s="11">
        <f t="shared" si="0"/>
        <v>8040</v>
      </c>
      <c r="N27" s="12">
        <f t="shared" si="2"/>
        <v>-3.0343700764427317E-3</v>
      </c>
      <c r="O27" s="11">
        <f t="shared" si="1"/>
        <v>8139</v>
      </c>
      <c r="P27" s="12">
        <f t="shared" si="3"/>
        <v>-0.11824085344481483</v>
      </c>
      <c r="Q27" s="8"/>
      <c r="T27" s="37"/>
    </row>
    <row r="28" spans="1:20">
      <c r="A28" s="9"/>
      <c r="B28" s="2" t="s">
        <v>102</v>
      </c>
      <c r="C28" s="91" t="s">
        <v>103</v>
      </c>
      <c r="D28" s="91"/>
      <c r="E28" s="91"/>
      <c r="F28" s="91"/>
      <c r="G28" s="91" t="s">
        <v>87</v>
      </c>
      <c r="H28" s="92">
        <v>1661</v>
      </c>
      <c r="I28" s="93">
        <v>1661</v>
      </c>
      <c r="J28" s="28"/>
      <c r="K28" s="139" t="s">
        <v>104</v>
      </c>
      <c r="L28" s="58">
        <v>3</v>
      </c>
      <c r="M28" s="11">
        <f t="shared" si="0"/>
        <v>6940</v>
      </c>
      <c r="N28" s="12">
        <f t="shared" si="2"/>
        <v>-0.13943514033961593</v>
      </c>
      <c r="O28" s="11">
        <f t="shared" si="1"/>
        <v>7858</v>
      </c>
      <c r="P28" s="12">
        <f t="shared" si="3"/>
        <v>-0.14868369902559953</v>
      </c>
      <c r="Q28" s="8"/>
      <c r="T28" s="37"/>
    </row>
    <row r="29" spans="1:20">
      <c r="A29" s="9"/>
      <c r="B29" s="2" t="s">
        <v>105</v>
      </c>
      <c r="C29" s="91" t="s">
        <v>106</v>
      </c>
      <c r="D29" s="91"/>
      <c r="E29" s="91"/>
      <c r="F29" s="91"/>
      <c r="G29" s="91" t="s">
        <v>87</v>
      </c>
      <c r="H29" s="92">
        <v>2071</v>
      </c>
      <c r="I29" s="93">
        <v>2681</v>
      </c>
      <c r="J29" s="28"/>
      <c r="K29" s="64" t="s">
        <v>107</v>
      </c>
      <c r="L29" s="58">
        <v>3</v>
      </c>
      <c r="M29" s="11">
        <f t="shared" si="0"/>
        <v>7359</v>
      </c>
      <c r="N29" s="12">
        <f t="shared" si="2"/>
        <v>-8.74788469393709E-2</v>
      </c>
      <c r="O29" s="11">
        <f t="shared" si="1"/>
        <v>8521</v>
      </c>
      <c r="P29" s="12">
        <f t="shared" si="3"/>
        <v>-7.6855917459548687E-2</v>
      </c>
      <c r="Q29" s="8"/>
      <c r="T29" s="37"/>
    </row>
    <row r="30" spans="1:20">
      <c r="A30" s="9"/>
      <c r="B30" s="2" t="s">
        <v>108</v>
      </c>
      <c r="C30" s="91" t="s">
        <v>109</v>
      </c>
      <c r="D30" s="91"/>
      <c r="E30" s="91"/>
      <c r="F30" s="91"/>
      <c r="G30" s="91" t="s">
        <v>90</v>
      </c>
      <c r="H30" s="92">
        <v>457</v>
      </c>
      <c r="I30" s="93">
        <v>496</v>
      </c>
      <c r="J30" s="28"/>
      <c r="K30" s="64" t="s">
        <v>110</v>
      </c>
      <c r="L30" s="58">
        <v>3</v>
      </c>
      <c r="M30" s="11">
        <f t="shared" si="0"/>
        <v>7120</v>
      </c>
      <c r="N30" s="12">
        <f t="shared" si="2"/>
        <v>-0.11711501429655122</v>
      </c>
      <c r="O30" s="11">
        <f t="shared" si="1"/>
        <v>8297</v>
      </c>
      <c r="P30" s="12">
        <f t="shared" si="3"/>
        <v>-0.10112352390117078</v>
      </c>
      <c r="Q30" s="8"/>
      <c r="T30" s="37"/>
    </row>
    <row r="31" spans="1:20">
      <c r="A31" s="9"/>
      <c r="B31" s="2" t="s">
        <v>111</v>
      </c>
      <c r="C31" s="91" t="s">
        <v>112</v>
      </c>
      <c r="D31" s="91"/>
      <c r="E31" s="91"/>
      <c r="F31" s="91"/>
      <c r="G31" s="91" t="s">
        <v>90</v>
      </c>
      <c r="H31" s="92">
        <v>1539</v>
      </c>
      <c r="I31" s="93">
        <v>1671</v>
      </c>
      <c r="J31" s="28"/>
      <c r="K31" s="64"/>
      <c r="L31" s="58"/>
      <c r="M31" s="11">
        <f t="shared" ref="M29:M61" si="4">IF(K31="",0,(SUMIF($G$20:$G$92,K31,$H$20:$H$92)))</f>
        <v>0</v>
      </c>
      <c r="N31" s="12">
        <f t="shared" si="2"/>
        <v>-1</v>
      </c>
      <c r="O31" s="11">
        <f t="shared" ref="O29:O60" si="5">IF(K31="",0,(SUMIF($G$19:$G$92,K31,$I$19:$I$92)))</f>
        <v>0</v>
      </c>
      <c r="P31" s="12">
        <f t="shared" si="3"/>
        <v>-1</v>
      </c>
      <c r="Q31" s="8"/>
      <c r="T31" s="37"/>
    </row>
    <row r="32" spans="1:20" ht="15">
      <c r="A32" s="9"/>
      <c r="B32" s="2" t="s">
        <v>113</v>
      </c>
      <c r="C32" s="91" t="s">
        <v>114</v>
      </c>
      <c r="D32" s="91"/>
      <c r="E32" s="91"/>
      <c r="F32" s="91"/>
      <c r="G32" s="91" t="s">
        <v>90</v>
      </c>
      <c r="H32" s="92">
        <v>2365</v>
      </c>
      <c r="I32" s="93">
        <v>2800</v>
      </c>
      <c r="J32" s="28"/>
      <c r="K32" s="3"/>
      <c r="L32" s="2"/>
      <c r="M32" s="11">
        <f t="shared" si="4"/>
        <v>0</v>
      </c>
      <c r="N32" s="12">
        <f t="shared" si="2"/>
        <v>-1</v>
      </c>
      <c r="O32" s="11">
        <f t="shared" si="5"/>
        <v>0</v>
      </c>
      <c r="P32" s="12">
        <f t="shared" si="3"/>
        <v>-1</v>
      </c>
      <c r="Q32" s="8"/>
      <c r="T32" s="37"/>
    </row>
    <row r="33" spans="1:20" ht="15">
      <c r="A33" s="9"/>
      <c r="B33" s="2" t="s">
        <v>115</v>
      </c>
      <c r="C33" s="91" t="s">
        <v>116</v>
      </c>
      <c r="D33" s="91"/>
      <c r="E33" s="91"/>
      <c r="F33" s="91"/>
      <c r="G33" s="91" t="s">
        <v>73</v>
      </c>
      <c r="H33" s="92">
        <v>4103</v>
      </c>
      <c r="I33" s="93">
        <v>4221</v>
      </c>
      <c r="J33" s="28"/>
      <c r="K33" s="3"/>
      <c r="L33" s="2"/>
      <c r="M33" s="11">
        <f t="shared" si="4"/>
        <v>0</v>
      </c>
      <c r="N33" s="12">
        <f t="shared" si="2"/>
        <v>-1</v>
      </c>
      <c r="O33" s="11">
        <f t="shared" si="5"/>
        <v>0</v>
      </c>
      <c r="P33" s="12">
        <f t="shared" si="3"/>
        <v>-1</v>
      </c>
      <c r="Q33" s="8"/>
      <c r="T33" s="37"/>
    </row>
    <row r="34" spans="1:20" ht="15">
      <c r="A34" s="9"/>
      <c r="B34" s="2" t="s">
        <v>117</v>
      </c>
      <c r="C34" s="91" t="s">
        <v>118</v>
      </c>
      <c r="D34" s="91"/>
      <c r="E34" s="91"/>
      <c r="F34" s="91"/>
      <c r="G34" s="91" t="s">
        <v>73</v>
      </c>
      <c r="H34" s="92">
        <v>775</v>
      </c>
      <c r="I34" s="93">
        <v>821</v>
      </c>
      <c r="J34" s="28"/>
      <c r="K34" s="3"/>
      <c r="L34" s="2"/>
      <c r="M34" s="11">
        <f t="shared" si="4"/>
        <v>0</v>
      </c>
      <c r="N34" s="12">
        <f t="shared" si="2"/>
        <v>-1</v>
      </c>
      <c r="O34" s="11">
        <f t="shared" si="5"/>
        <v>0</v>
      </c>
      <c r="P34" s="12">
        <f t="shared" si="3"/>
        <v>-1</v>
      </c>
      <c r="Q34" s="8"/>
      <c r="T34" s="37"/>
    </row>
    <row r="35" spans="1:20" ht="15">
      <c r="A35" s="9"/>
      <c r="B35" s="2" t="s">
        <v>119</v>
      </c>
      <c r="C35" s="91" t="s">
        <v>120</v>
      </c>
      <c r="D35" s="91" t="s">
        <v>121</v>
      </c>
      <c r="E35" s="91" t="s">
        <v>120</v>
      </c>
      <c r="F35" s="91"/>
      <c r="G35" s="91" t="s">
        <v>73</v>
      </c>
      <c r="H35" s="92">
        <v>2332</v>
      </c>
      <c r="I35" s="93">
        <v>2556</v>
      </c>
      <c r="J35" s="28"/>
      <c r="K35" s="3"/>
      <c r="L35" s="2"/>
      <c r="M35" s="11">
        <f t="shared" si="4"/>
        <v>0</v>
      </c>
      <c r="N35" s="12">
        <f t="shared" si="2"/>
        <v>-1</v>
      </c>
      <c r="O35" s="11">
        <f t="shared" si="5"/>
        <v>0</v>
      </c>
      <c r="P35" s="12">
        <f t="shared" si="3"/>
        <v>-1</v>
      </c>
      <c r="Q35" s="8"/>
      <c r="T35" s="37"/>
    </row>
    <row r="36" spans="1:20" ht="15">
      <c r="A36" s="9"/>
      <c r="B36" s="2" t="s">
        <v>122</v>
      </c>
      <c r="C36" s="91" t="s">
        <v>123</v>
      </c>
      <c r="D36" s="91"/>
      <c r="E36" s="91"/>
      <c r="F36" s="91"/>
      <c r="G36" s="91" t="s">
        <v>77</v>
      </c>
      <c r="H36" s="92">
        <v>631</v>
      </c>
      <c r="I36" s="93">
        <v>690</v>
      </c>
      <c r="J36" s="28"/>
      <c r="K36" s="3"/>
      <c r="L36" s="2"/>
      <c r="M36" s="11">
        <f t="shared" si="4"/>
        <v>0</v>
      </c>
      <c r="N36" s="12">
        <f t="shared" si="2"/>
        <v>-1</v>
      </c>
      <c r="O36" s="11">
        <f t="shared" si="5"/>
        <v>0</v>
      </c>
      <c r="P36" s="12">
        <f t="shared" si="3"/>
        <v>-1</v>
      </c>
      <c r="Q36" s="8"/>
      <c r="T36" s="37"/>
    </row>
    <row r="37" spans="1:20" ht="15">
      <c r="A37" s="9"/>
      <c r="B37" s="2" t="s">
        <v>124</v>
      </c>
      <c r="C37" s="91" t="s">
        <v>125</v>
      </c>
      <c r="D37" s="91"/>
      <c r="E37" s="91"/>
      <c r="F37" s="91"/>
      <c r="G37" s="91" t="s">
        <v>93</v>
      </c>
      <c r="H37" s="92">
        <v>2010</v>
      </c>
      <c r="I37" s="93">
        <v>2201</v>
      </c>
      <c r="J37" s="28"/>
      <c r="K37" s="3"/>
      <c r="L37" s="2"/>
      <c r="M37" s="11">
        <f t="shared" si="4"/>
        <v>0</v>
      </c>
      <c r="N37" s="12">
        <f t="shared" si="2"/>
        <v>-1</v>
      </c>
      <c r="O37" s="11">
        <f t="shared" si="5"/>
        <v>0</v>
      </c>
      <c r="P37" s="12">
        <f t="shared" si="3"/>
        <v>-1</v>
      </c>
      <c r="Q37" s="8"/>
      <c r="T37" s="37"/>
    </row>
    <row r="38" spans="1:20" ht="15">
      <c r="A38" s="9"/>
      <c r="B38" s="2" t="s">
        <v>126</v>
      </c>
      <c r="C38" s="91" t="s">
        <v>127</v>
      </c>
      <c r="D38" s="91"/>
      <c r="E38" s="91"/>
      <c r="F38" s="91"/>
      <c r="G38" s="91" t="s">
        <v>77</v>
      </c>
      <c r="H38" s="92">
        <v>1665</v>
      </c>
      <c r="I38" s="93">
        <v>1798</v>
      </c>
      <c r="J38" s="28"/>
      <c r="K38" s="3"/>
      <c r="L38" s="2"/>
      <c r="M38" s="11">
        <f t="shared" si="4"/>
        <v>0</v>
      </c>
      <c r="N38" s="12">
        <f t="shared" si="2"/>
        <v>-1</v>
      </c>
      <c r="O38" s="11">
        <f t="shared" si="5"/>
        <v>0</v>
      </c>
      <c r="P38" s="12">
        <f t="shared" si="3"/>
        <v>-1</v>
      </c>
      <c r="Q38" s="8"/>
      <c r="T38" s="37"/>
    </row>
    <row r="39" spans="1:20" ht="15">
      <c r="A39" s="9"/>
      <c r="B39" s="2" t="s">
        <v>128</v>
      </c>
      <c r="C39" s="91" t="s">
        <v>129</v>
      </c>
      <c r="D39" s="91"/>
      <c r="E39" s="91"/>
      <c r="F39" s="91"/>
      <c r="G39" s="91" t="s">
        <v>77</v>
      </c>
      <c r="H39" s="92">
        <v>687</v>
      </c>
      <c r="I39" s="93">
        <v>747</v>
      </c>
      <c r="J39" s="28"/>
      <c r="K39" s="3"/>
      <c r="L39" s="2"/>
      <c r="M39" s="11">
        <f t="shared" si="4"/>
        <v>0</v>
      </c>
      <c r="N39" s="12">
        <f t="shared" si="2"/>
        <v>-1</v>
      </c>
      <c r="O39" s="11">
        <f t="shared" si="5"/>
        <v>0</v>
      </c>
      <c r="P39" s="12">
        <f t="shared" si="3"/>
        <v>-1</v>
      </c>
      <c r="Q39" s="8"/>
      <c r="T39" s="37"/>
    </row>
    <row r="40" spans="1:20" ht="15">
      <c r="A40" s="9"/>
      <c r="B40" s="2" t="s">
        <v>130</v>
      </c>
      <c r="C40" s="91" t="s">
        <v>131</v>
      </c>
      <c r="D40" s="91" t="s">
        <v>121</v>
      </c>
      <c r="E40" s="91" t="s">
        <v>121</v>
      </c>
      <c r="F40" s="91"/>
      <c r="G40" s="91" t="s">
        <v>84</v>
      </c>
      <c r="H40" s="92">
        <v>1956</v>
      </c>
      <c r="I40" s="93">
        <v>2125</v>
      </c>
      <c r="J40" s="28"/>
      <c r="K40" s="3"/>
      <c r="L40" s="2"/>
      <c r="M40" s="11">
        <f t="shared" si="4"/>
        <v>0</v>
      </c>
      <c r="N40" s="12">
        <f t="shared" si="2"/>
        <v>-1</v>
      </c>
      <c r="O40" s="11">
        <f t="shared" si="5"/>
        <v>0</v>
      </c>
      <c r="P40" s="12">
        <f t="shared" si="3"/>
        <v>-1</v>
      </c>
      <c r="Q40" s="8"/>
      <c r="T40" s="37"/>
    </row>
    <row r="41" spans="1:20" ht="15">
      <c r="A41" s="9"/>
      <c r="B41" s="2" t="s">
        <v>132</v>
      </c>
      <c r="C41" s="91" t="s">
        <v>133</v>
      </c>
      <c r="D41" s="91" t="s">
        <v>121</v>
      </c>
      <c r="E41" s="91" t="s">
        <v>121</v>
      </c>
      <c r="F41" s="91"/>
      <c r="G41" s="91" t="s">
        <v>84</v>
      </c>
      <c r="H41" s="92">
        <v>3546</v>
      </c>
      <c r="I41" s="93">
        <v>5641</v>
      </c>
      <c r="J41" s="28"/>
      <c r="K41" s="3"/>
      <c r="L41" s="2"/>
      <c r="M41" s="11">
        <f t="shared" si="4"/>
        <v>0</v>
      </c>
      <c r="N41" s="12">
        <f t="shared" si="2"/>
        <v>-1</v>
      </c>
      <c r="O41" s="11">
        <f t="shared" si="5"/>
        <v>0</v>
      </c>
      <c r="P41" s="12">
        <f t="shared" si="3"/>
        <v>-1</v>
      </c>
      <c r="Q41" s="8"/>
      <c r="T41" s="37"/>
    </row>
    <row r="42" spans="1:20" ht="15">
      <c r="A42" s="9"/>
      <c r="B42" s="2" t="s">
        <v>134</v>
      </c>
      <c r="C42" s="91" t="s">
        <v>135</v>
      </c>
      <c r="D42" s="91" t="s">
        <v>121</v>
      </c>
      <c r="E42" s="91" t="s">
        <v>121</v>
      </c>
      <c r="F42" s="91"/>
      <c r="G42" s="91" t="s">
        <v>84</v>
      </c>
      <c r="H42" s="92">
        <v>3908</v>
      </c>
      <c r="I42" s="93">
        <v>4580</v>
      </c>
      <c r="J42" s="28"/>
      <c r="K42" s="3"/>
      <c r="L42" s="2"/>
      <c r="M42" s="11">
        <f t="shared" si="4"/>
        <v>0</v>
      </c>
      <c r="N42" s="12">
        <f t="shared" si="2"/>
        <v>-1</v>
      </c>
      <c r="O42" s="11">
        <f t="shared" si="5"/>
        <v>0</v>
      </c>
      <c r="P42" s="12">
        <f t="shared" si="3"/>
        <v>-1</v>
      </c>
      <c r="Q42" s="8"/>
      <c r="T42" s="37"/>
    </row>
    <row r="43" spans="1:20" ht="15">
      <c r="A43" s="9"/>
      <c r="B43" s="2" t="s">
        <v>136</v>
      </c>
      <c r="C43" s="91" t="s">
        <v>137</v>
      </c>
      <c r="D43" s="91"/>
      <c r="E43" s="91"/>
      <c r="F43" s="91"/>
      <c r="G43" s="91" t="s">
        <v>87</v>
      </c>
      <c r="H43" s="92">
        <v>3812</v>
      </c>
      <c r="I43" s="93">
        <v>4484</v>
      </c>
      <c r="J43" s="28"/>
      <c r="K43" s="3"/>
      <c r="L43" s="2"/>
      <c r="M43" s="11">
        <f t="shared" si="4"/>
        <v>0</v>
      </c>
      <c r="N43" s="12">
        <f t="shared" si="2"/>
        <v>-1</v>
      </c>
      <c r="O43" s="11">
        <f t="shared" si="5"/>
        <v>0</v>
      </c>
      <c r="P43" s="12">
        <f t="shared" si="3"/>
        <v>-1</v>
      </c>
      <c r="Q43" s="8"/>
      <c r="T43" s="37"/>
    </row>
    <row r="44" spans="1:20" ht="15">
      <c r="A44" s="9"/>
      <c r="B44" s="2" t="s">
        <v>138</v>
      </c>
      <c r="C44" s="91" t="s">
        <v>139</v>
      </c>
      <c r="D44" s="91"/>
      <c r="E44" s="91"/>
      <c r="F44" s="91"/>
      <c r="G44" s="91" t="s">
        <v>90</v>
      </c>
      <c r="H44" s="92">
        <v>1572</v>
      </c>
      <c r="I44" s="93">
        <v>2619</v>
      </c>
      <c r="J44" s="28"/>
      <c r="K44" s="3"/>
      <c r="L44" s="2"/>
      <c r="M44" s="11">
        <f t="shared" si="4"/>
        <v>0</v>
      </c>
      <c r="N44" s="12">
        <f t="shared" si="2"/>
        <v>-1</v>
      </c>
      <c r="O44" s="11">
        <f t="shared" si="5"/>
        <v>0</v>
      </c>
      <c r="P44" s="12">
        <f t="shared" si="3"/>
        <v>-1</v>
      </c>
      <c r="Q44" s="8"/>
      <c r="T44" s="37"/>
    </row>
    <row r="45" spans="1:20" ht="15">
      <c r="A45" s="9"/>
      <c r="B45" s="2" t="s">
        <v>140</v>
      </c>
      <c r="C45" s="91" t="s">
        <v>141</v>
      </c>
      <c r="D45" s="91"/>
      <c r="E45" s="91"/>
      <c r="F45" s="91"/>
      <c r="G45" s="91" t="s">
        <v>87</v>
      </c>
      <c r="H45" s="92">
        <v>1961</v>
      </c>
      <c r="I45" s="93">
        <v>2112</v>
      </c>
      <c r="J45" s="28"/>
      <c r="K45" s="3"/>
      <c r="L45" s="2"/>
      <c r="M45" s="11">
        <f t="shared" si="4"/>
        <v>0</v>
      </c>
      <c r="N45" s="12">
        <f t="shared" si="2"/>
        <v>-1</v>
      </c>
      <c r="O45" s="11">
        <f t="shared" si="5"/>
        <v>0</v>
      </c>
      <c r="P45" s="12">
        <f t="shared" si="3"/>
        <v>-1</v>
      </c>
      <c r="Q45" s="8"/>
      <c r="T45" s="37"/>
    </row>
    <row r="46" spans="1:20" ht="15">
      <c r="A46" s="9"/>
      <c r="B46" s="2" t="s">
        <v>142</v>
      </c>
      <c r="C46" s="91" t="s">
        <v>143</v>
      </c>
      <c r="D46" s="91"/>
      <c r="E46" s="91"/>
      <c r="F46" s="91"/>
      <c r="G46" s="91" t="s">
        <v>90</v>
      </c>
      <c r="H46" s="92">
        <v>634</v>
      </c>
      <c r="I46" s="93">
        <v>687</v>
      </c>
      <c r="J46" s="28"/>
      <c r="K46" s="3"/>
      <c r="L46" s="2"/>
      <c r="M46" s="11">
        <f t="shared" si="4"/>
        <v>0</v>
      </c>
      <c r="N46" s="12">
        <f t="shared" si="2"/>
        <v>-1</v>
      </c>
      <c r="O46" s="11">
        <f t="shared" si="5"/>
        <v>0</v>
      </c>
      <c r="P46" s="12">
        <f t="shared" si="3"/>
        <v>-1</v>
      </c>
      <c r="Q46" s="8"/>
      <c r="T46" s="37"/>
    </row>
    <row r="47" spans="1:20" ht="15">
      <c r="A47" s="9"/>
      <c r="B47" s="2" t="s">
        <v>144</v>
      </c>
      <c r="C47" s="91" t="s">
        <v>145</v>
      </c>
      <c r="D47" s="91"/>
      <c r="E47" s="91"/>
      <c r="F47" s="91"/>
      <c r="G47" s="91" t="s">
        <v>93</v>
      </c>
      <c r="H47" s="92">
        <v>2295</v>
      </c>
      <c r="I47" s="93">
        <v>2479</v>
      </c>
      <c r="J47" s="28"/>
      <c r="K47" s="3"/>
      <c r="L47" s="2"/>
      <c r="M47" s="11">
        <f t="shared" si="4"/>
        <v>0</v>
      </c>
      <c r="N47" s="12">
        <f t="shared" si="2"/>
        <v>-1</v>
      </c>
      <c r="O47" s="11">
        <f t="shared" si="5"/>
        <v>0</v>
      </c>
      <c r="P47" s="12">
        <f t="shared" si="3"/>
        <v>-1</v>
      </c>
      <c r="Q47" s="8"/>
      <c r="T47" s="37"/>
    </row>
    <row r="48" spans="1:20" ht="15">
      <c r="A48" s="9"/>
      <c r="B48" s="2" t="s">
        <v>146</v>
      </c>
      <c r="C48" s="91" t="s">
        <v>147</v>
      </c>
      <c r="D48" s="91"/>
      <c r="E48" s="91"/>
      <c r="F48" s="91"/>
      <c r="G48" s="91" t="s">
        <v>93</v>
      </c>
      <c r="H48" s="92">
        <v>2024</v>
      </c>
      <c r="I48" s="93">
        <v>2213</v>
      </c>
      <c r="J48" s="28"/>
      <c r="K48" s="3"/>
      <c r="L48" s="2"/>
      <c r="M48" s="11">
        <f t="shared" si="4"/>
        <v>0</v>
      </c>
      <c r="N48" s="12">
        <f t="shared" si="2"/>
        <v>-1</v>
      </c>
      <c r="O48" s="11">
        <f t="shared" si="5"/>
        <v>0</v>
      </c>
      <c r="P48" s="12">
        <f t="shared" si="3"/>
        <v>-1</v>
      </c>
      <c r="Q48" s="8"/>
      <c r="T48" s="37"/>
    </row>
    <row r="49" spans="1:20" ht="15">
      <c r="A49" s="9"/>
      <c r="B49" s="2" t="s">
        <v>148</v>
      </c>
      <c r="C49" s="91" t="s">
        <v>149</v>
      </c>
      <c r="D49" s="91"/>
      <c r="E49" s="91"/>
      <c r="F49" s="91"/>
      <c r="G49" s="91" t="s">
        <v>93</v>
      </c>
      <c r="H49" s="92">
        <v>1422</v>
      </c>
      <c r="I49" s="93">
        <v>1546</v>
      </c>
      <c r="J49" s="28"/>
      <c r="K49" s="3"/>
      <c r="L49" s="2"/>
      <c r="M49" s="11">
        <f t="shared" si="4"/>
        <v>0</v>
      </c>
      <c r="N49" s="12">
        <f t="shared" si="2"/>
        <v>-1</v>
      </c>
      <c r="O49" s="11">
        <f t="shared" si="5"/>
        <v>0</v>
      </c>
      <c r="P49" s="12">
        <f t="shared" si="3"/>
        <v>-1</v>
      </c>
      <c r="Q49" s="8"/>
      <c r="T49" s="37"/>
    </row>
    <row r="50" spans="1:20" ht="15">
      <c r="A50" s="9"/>
      <c r="B50" s="2" t="s">
        <v>150</v>
      </c>
      <c r="C50" s="91" t="s">
        <v>151</v>
      </c>
      <c r="D50" s="91"/>
      <c r="E50" s="91"/>
      <c r="F50" s="91"/>
      <c r="G50" s="91" t="s">
        <v>98</v>
      </c>
      <c r="H50" s="92">
        <v>2220</v>
      </c>
      <c r="I50" s="93">
        <v>2430</v>
      </c>
      <c r="J50" s="28"/>
      <c r="K50" s="3"/>
      <c r="L50" s="2"/>
      <c r="M50" s="11">
        <f t="shared" si="4"/>
        <v>0</v>
      </c>
      <c r="N50" s="12">
        <f t="shared" si="2"/>
        <v>-1</v>
      </c>
      <c r="O50" s="11">
        <f t="shared" si="5"/>
        <v>0</v>
      </c>
      <c r="P50" s="12">
        <f t="shared" si="3"/>
        <v>-1</v>
      </c>
      <c r="Q50" s="8"/>
      <c r="T50" s="37"/>
    </row>
    <row r="51" spans="1:20" ht="15">
      <c r="A51" s="9"/>
      <c r="B51" s="2" t="s">
        <v>152</v>
      </c>
      <c r="C51" s="91" t="s">
        <v>98</v>
      </c>
      <c r="D51" s="91"/>
      <c r="E51" s="91"/>
      <c r="F51" s="91"/>
      <c r="G51" s="91" t="s">
        <v>98</v>
      </c>
      <c r="H51" s="92">
        <v>2864</v>
      </c>
      <c r="I51" s="93">
        <v>3289</v>
      </c>
      <c r="J51" s="28"/>
      <c r="K51" s="3"/>
      <c r="L51" s="2"/>
      <c r="M51" s="11">
        <f t="shared" si="4"/>
        <v>0</v>
      </c>
      <c r="N51" s="12">
        <f t="shared" si="2"/>
        <v>-1</v>
      </c>
      <c r="O51" s="11">
        <f t="shared" si="5"/>
        <v>0</v>
      </c>
      <c r="P51" s="12">
        <f t="shared" si="3"/>
        <v>-1</v>
      </c>
      <c r="Q51" s="8"/>
      <c r="T51" s="37"/>
    </row>
    <row r="52" spans="1:20" ht="15">
      <c r="A52" s="9"/>
      <c r="B52" s="2" t="s">
        <v>153</v>
      </c>
      <c r="C52" s="91" t="s">
        <v>154</v>
      </c>
      <c r="D52" s="91"/>
      <c r="E52" s="91"/>
      <c r="F52" s="91"/>
      <c r="G52" s="91" t="s">
        <v>98</v>
      </c>
      <c r="H52" s="92">
        <v>2919</v>
      </c>
      <c r="I52" s="93">
        <v>3140</v>
      </c>
      <c r="J52" s="28"/>
      <c r="K52" s="3"/>
      <c r="L52" s="2"/>
      <c r="M52" s="11">
        <f t="shared" si="4"/>
        <v>0</v>
      </c>
      <c r="N52" s="12">
        <f t="shared" si="2"/>
        <v>-1</v>
      </c>
      <c r="O52" s="11">
        <f t="shared" si="5"/>
        <v>0</v>
      </c>
      <c r="P52" s="12">
        <f t="shared" si="3"/>
        <v>-1</v>
      </c>
      <c r="Q52" s="8"/>
      <c r="T52" s="37"/>
    </row>
    <row r="53" spans="1:20" ht="15">
      <c r="A53" s="9"/>
      <c r="B53" s="2" t="s">
        <v>155</v>
      </c>
      <c r="C53" s="5" t="s">
        <v>156</v>
      </c>
      <c r="D53" s="91"/>
      <c r="E53" s="91"/>
      <c r="F53" s="91"/>
      <c r="G53" s="91" t="s">
        <v>68</v>
      </c>
      <c r="H53" s="92">
        <v>3147</v>
      </c>
      <c r="I53" s="93">
        <v>3522</v>
      </c>
      <c r="J53" s="28"/>
      <c r="K53" s="3"/>
      <c r="L53" s="2"/>
      <c r="M53" s="11">
        <f t="shared" si="4"/>
        <v>0</v>
      </c>
      <c r="N53" s="12">
        <f t="shared" si="2"/>
        <v>-1</v>
      </c>
      <c r="O53" s="11">
        <f t="shared" si="5"/>
        <v>0</v>
      </c>
      <c r="P53" s="12">
        <f t="shared" si="3"/>
        <v>-1</v>
      </c>
      <c r="Q53" s="8"/>
      <c r="T53" s="37"/>
    </row>
    <row r="54" spans="1:20" ht="15">
      <c r="A54" s="9"/>
      <c r="B54" s="2" t="s">
        <v>157</v>
      </c>
      <c r="C54" s="91" t="s">
        <v>158</v>
      </c>
      <c r="D54" s="91"/>
      <c r="E54" s="91"/>
      <c r="F54" s="91"/>
      <c r="G54" s="91" t="s">
        <v>68</v>
      </c>
      <c r="H54" s="92">
        <v>4885</v>
      </c>
      <c r="I54" s="93">
        <v>5580</v>
      </c>
      <c r="J54" s="28"/>
      <c r="K54" s="3"/>
      <c r="L54" s="2"/>
      <c r="M54" s="11">
        <f t="shared" si="4"/>
        <v>0</v>
      </c>
      <c r="N54" s="12">
        <f t="shared" si="2"/>
        <v>-1</v>
      </c>
      <c r="O54" s="11">
        <f t="shared" si="5"/>
        <v>0</v>
      </c>
      <c r="P54" s="12">
        <f t="shared" si="3"/>
        <v>-1</v>
      </c>
      <c r="Q54" s="8"/>
      <c r="T54" s="37"/>
    </row>
    <row r="55" spans="1:20" ht="15">
      <c r="A55" s="9"/>
      <c r="B55" s="2" t="s">
        <v>159</v>
      </c>
      <c r="C55" s="91" t="s">
        <v>160</v>
      </c>
      <c r="D55" s="91"/>
      <c r="E55" s="91"/>
      <c r="F55" s="91"/>
      <c r="G55" s="91" t="s">
        <v>68</v>
      </c>
      <c r="H55" s="92">
        <v>706</v>
      </c>
      <c r="I55" s="93">
        <v>936</v>
      </c>
      <c r="J55" s="28"/>
      <c r="K55" s="3"/>
      <c r="L55" s="2"/>
      <c r="M55" s="11">
        <f t="shared" si="4"/>
        <v>0</v>
      </c>
      <c r="N55" s="12">
        <f t="shared" si="2"/>
        <v>-1</v>
      </c>
      <c r="O55" s="11">
        <f t="shared" si="5"/>
        <v>0</v>
      </c>
      <c r="P55" s="12">
        <f t="shared" si="3"/>
        <v>-1</v>
      </c>
      <c r="Q55" s="8"/>
      <c r="T55" s="37"/>
    </row>
    <row r="56" spans="1:20" ht="15">
      <c r="A56" s="9"/>
      <c r="B56" s="2" t="s">
        <v>161</v>
      </c>
      <c r="C56" s="91" t="s">
        <v>162</v>
      </c>
      <c r="D56" s="91"/>
      <c r="E56" s="91"/>
      <c r="F56" s="91"/>
      <c r="G56" s="91" t="s">
        <v>101</v>
      </c>
      <c r="H56" s="92">
        <v>2972</v>
      </c>
      <c r="I56" s="93">
        <v>2989</v>
      </c>
      <c r="J56" s="28"/>
      <c r="K56" s="3"/>
      <c r="L56" s="2"/>
      <c r="M56" s="11">
        <f t="shared" si="4"/>
        <v>0</v>
      </c>
      <c r="N56" s="12">
        <f t="shared" si="2"/>
        <v>-1</v>
      </c>
      <c r="O56" s="11">
        <f t="shared" si="5"/>
        <v>0</v>
      </c>
      <c r="P56" s="12">
        <f t="shared" si="3"/>
        <v>-1</v>
      </c>
      <c r="Q56" s="8"/>
      <c r="T56" s="37"/>
    </row>
    <row r="57" spans="1:20" ht="15">
      <c r="A57" s="9"/>
      <c r="B57" s="2" t="s">
        <v>163</v>
      </c>
      <c r="C57" s="91" t="s">
        <v>164</v>
      </c>
      <c r="D57" s="91"/>
      <c r="E57" s="91"/>
      <c r="F57" s="91"/>
      <c r="G57" s="91" t="s">
        <v>101</v>
      </c>
      <c r="H57" s="92">
        <v>1024</v>
      </c>
      <c r="I57" s="93">
        <v>1101</v>
      </c>
      <c r="J57" s="28"/>
      <c r="K57" s="3"/>
      <c r="L57" s="2"/>
      <c r="M57" s="11">
        <f t="shared" si="4"/>
        <v>0</v>
      </c>
      <c r="N57" s="12">
        <f t="shared" si="2"/>
        <v>-1</v>
      </c>
      <c r="O57" s="11">
        <f t="shared" si="5"/>
        <v>0</v>
      </c>
      <c r="P57" s="12">
        <f t="shared" si="3"/>
        <v>-1</v>
      </c>
      <c r="Q57" s="8"/>
      <c r="T57" s="37"/>
    </row>
    <row r="58" spans="1:20" ht="15">
      <c r="A58" s="9"/>
      <c r="B58" s="2" t="s">
        <v>165</v>
      </c>
      <c r="C58" s="91" t="s">
        <v>166</v>
      </c>
      <c r="D58" s="91"/>
      <c r="E58" s="91"/>
      <c r="F58" s="91"/>
      <c r="G58" s="91" t="s">
        <v>68</v>
      </c>
      <c r="H58" s="92">
        <v>1500</v>
      </c>
      <c r="I58" s="93">
        <v>2250</v>
      </c>
      <c r="J58" s="28"/>
      <c r="K58" s="3"/>
      <c r="L58" s="2"/>
      <c r="M58" s="11">
        <f t="shared" si="4"/>
        <v>0</v>
      </c>
      <c r="N58" s="12">
        <f t="shared" si="2"/>
        <v>-1</v>
      </c>
      <c r="O58" s="11">
        <f t="shared" si="5"/>
        <v>0</v>
      </c>
      <c r="P58" s="12">
        <f t="shared" si="3"/>
        <v>-1</v>
      </c>
      <c r="Q58" s="8"/>
      <c r="T58" s="37"/>
    </row>
    <row r="59" spans="1:20" ht="15">
      <c r="A59" s="9"/>
      <c r="B59" s="2" t="s">
        <v>167</v>
      </c>
      <c r="C59" s="91" t="s">
        <v>168</v>
      </c>
      <c r="D59" s="91"/>
      <c r="E59" s="91"/>
      <c r="F59" s="91"/>
      <c r="G59" s="91" t="s">
        <v>101</v>
      </c>
      <c r="H59" s="92">
        <v>1507</v>
      </c>
      <c r="I59" s="93">
        <v>1509</v>
      </c>
      <c r="J59" s="28"/>
      <c r="K59" s="3"/>
      <c r="L59" s="2"/>
      <c r="M59" s="11">
        <f t="shared" si="4"/>
        <v>0</v>
      </c>
      <c r="N59" s="12">
        <f t="shared" si="2"/>
        <v>-1</v>
      </c>
      <c r="O59" s="11">
        <f t="shared" si="5"/>
        <v>0</v>
      </c>
      <c r="P59" s="12">
        <f t="shared" si="3"/>
        <v>-1</v>
      </c>
      <c r="Q59" s="8"/>
      <c r="T59" s="37"/>
    </row>
    <row r="60" spans="1:20" ht="15">
      <c r="A60" s="9"/>
      <c r="B60" s="2" t="s">
        <v>169</v>
      </c>
      <c r="C60" s="91" t="s">
        <v>170</v>
      </c>
      <c r="D60" s="91"/>
      <c r="E60" s="91"/>
      <c r="F60" s="91"/>
      <c r="G60" s="91" t="s">
        <v>101</v>
      </c>
      <c r="H60" s="92">
        <v>2537</v>
      </c>
      <c r="I60" s="93">
        <v>2540</v>
      </c>
      <c r="J60" s="28"/>
      <c r="K60" s="3"/>
      <c r="L60" s="2"/>
      <c r="M60" s="11">
        <f t="shared" si="4"/>
        <v>0</v>
      </c>
      <c r="N60" s="12">
        <f t="shared" si="2"/>
        <v>-1</v>
      </c>
      <c r="O60" s="11">
        <f t="shared" si="5"/>
        <v>0</v>
      </c>
      <c r="P60" s="12">
        <f t="shared" si="3"/>
        <v>-1</v>
      </c>
      <c r="Q60" s="8"/>
      <c r="T60" s="37"/>
    </row>
    <row r="61" spans="1:20" ht="15">
      <c r="A61" s="9"/>
      <c r="B61" s="2" t="s">
        <v>171</v>
      </c>
      <c r="C61" s="91" t="s">
        <v>172</v>
      </c>
      <c r="D61" s="91" t="s">
        <v>172</v>
      </c>
      <c r="E61" s="91"/>
      <c r="F61" s="91"/>
      <c r="G61" s="91" t="s">
        <v>95</v>
      </c>
      <c r="H61" s="92">
        <v>1520</v>
      </c>
      <c r="I61" s="93">
        <v>1523</v>
      </c>
      <c r="J61" s="28"/>
      <c r="K61" s="3"/>
      <c r="L61" s="2"/>
      <c r="M61" s="11">
        <f t="shared" si="4"/>
        <v>0</v>
      </c>
      <c r="N61" s="12">
        <f t="shared" si="2"/>
        <v>-1</v>
      </c>
      <c r="O61" s="11">
        <f t="shared" ref="O61:O92" si="6">IF(K61="",0,(SUMIF($G$19:$G$92,K61,$I$19:$I$92)))</f>
        <v>0</v>
      </c>
      <c r="P61" s="12">
        <f t="shared" si="3"/>
        <v>-1</v>
      </c>
      <c r="Q61" s="8"/>
      <c r="T61" s="37"/>
    </row>
    <row r="62" spans="1:20" ht="15">
      <c r="A62" s="9"/>
      <c r="B62" s="2" t="s">
        <v>173</v>
      </c>
      <c r="C62" s="91" t="s">
        <v>174</v>
      </c>
      <c r="D62" s="91" t="s">
        <v>174</v>
      </c>
      <c r="E62" s="91"/>
      <c r="F62" s="91"/>
      <c r="G62" s="91" t="s">
        <v>95</v>
      </c>
      <c r="H62" s="92">
        <v>820</v>
      </c>
      <c r="I62" s="93">
        <v>1050</v>
      </c>
      <c r="J62" s="28"/>
      <c r="K62" s="3"/>
      <c r="L62" s="2"/>
      <c r="M62" s="11">
        <f t="shared" ref="M62:M92" si="7">IF(K62="",0,(SUMIF($G$20:$G$92,K62,$H$20:$H$92)))</f>
        <v>0</v>
      </c>
      <c r="N62" s="12">
        <f t="shared" si="2"/>
        <v>-1</v>
      </c>
      <c r="O62" s="11">
        <f t="shared" si="6"/>
        <v>0</v>
      </c>
      <c r="P62" s="12">
        <f t="shared" si="3"/>
        <v>-1</v>
      </c>
      <c r="Q62" s="8"/>
      <c r="T62" s="37"/>
    </row>
    <row r="63" spans="1:20" ht="15">
      <c r="A63" s="9"/>
      <c r="B63" s="2" t="s">
        <v>175</v>
      </c>
      <c r="C63" s="91" t="s">
        <v>176</v>
      </c>
      <c r="D63" s="91"/>
      <c r="E63" s="91"/>
      <c r="F63" s="91"/>
      <c r="G63" s="91" t="s">
        <v>60</v>
      </c>
      <c r="H63" s="92">
        <v>498</v>
      </c>
      <c r="I63" s="93">
        <v>532</v>
      </c>
      <c r="J63" s="28"/>
      <c r="K63" s="3"/>
      <c r="L63" s="2"/>
      <c r="M63" s="11">
        <f t="shared" si="7"/>
        <v>0</v>
      </c>
      <c r="N63" s="12">
        <f t="shared" si="2"/>
        <v>-1</v>
      </c>
      <c r="O63" s="11">
        <f t="shared" si="6"/>
        <v>0</v>
      </c>
      <c r="P63" s="12">
        <f t="shared" si="3"/>
        <v>-1</v>
      </c>
      <c r="Q63" s="8"/>
      <c r="T63" s="37"/>
    </row>
    <row r="64" spans="1:20" ht="15">
      <c r="A64" s="9"/>
      <c r="B64" s="2" t="s">
        <v>177</v>
      </c>
      <c r="C64" s="91" t="s">
        <v>178</v>
      </c>
      <c r="D64" s="91" t="s">
        <v>179</v>
      </c>
      <c r="E64" s="91"/>
      <c r="F64" s="91"/>
      <c r="G64" s="91" t="s">
        <v>90</v>
      </c>
      <c r="H64" s="92">
        <v>1828</v>
      </c>
      <c r="I64" s="93">
        <v>1956</v>
      </c>
      <c r="J64" s="28"/>
      <c r="K64" s="3"/>
      <c r="L64" s="2"/>
      <c r="M64" s="11">
        <f t="shared" si="7"/>
        <v>0</v>
      </c>
      <c r="N64" s="12">
        <f t="shared" si="2"/>
        <v>-1</v>
      </c>
      <c r="O64" s="11">
        <f t="shared" si="6"/>
        <v>0</v>
      </c>
      <c r="P64" s="12">
        <f t="shared" si="3"/>
        <v>-1</v>
      </c>
      <c r="Q64" s="8"/>
      <c r="T64" s="37"/>
    </row>
    <row r="65" spans="1:20" ht="15">
      <c r="A65" s="9"/>
      <c r="B65" s="2" t="s">
        <v>180</v>
      </c>
      <c r="C65" s="91" t="s">
        <v>181</v>
      </c>
      <c r="D65" s="91" t="s">
        <v>181</v>
      </c>
      <c r="E65" s="91"/>
      <c r="F65" s="91"/>
      <c r="G65" s="91" t="s">
        <v>95</v>
      </c>
      <c r="H65" s="92">
        <v>1153</v>
      </c>
      <c r="I65" s="93">
        <v>1223</v>
      </c>
      <c r="J65" s="28"/>
      <c r="K65" s="3"/>
      <c r="L65" s="2"/>
      <c r="M65" s="11">
        <f t="shared" si="7"/>
        <v>0</v>
      </c>
      <c r="N65" s="12">
        <f t="shared" si="2"/>
        <v>-1</v>
      </c>
      <c r="O65" s="11">
        <f t="shared" si="6"/>
        <v>0</v>
      </c>
      <c r="P65" s="12">
        <f t="shared" si="3"/>
        <v>-1</v>
      </c>
      <c r="Q65" s="8"/>
      <c r="T65" s="37"/>
    </row>
    <row r="66" spans="1:20" ht="15">
      <c r="A66" s="9"/>
      <c r="B66" s="2" t="s">
        <v>182</v>
      </c>
      <c r="C66" s="91" t="s">
        <v>183</v>
      </c>
      <c r="D66" s="91" t="s">
        <v>183</v>
      </c>
      <c r="E66" s="91"/>
      <c r="F66" s="91"/>
      <c r="G66" s="91" t="s">
        <v>95</v>
      </c>
      <c r="H66" s="92">
        <v>689</v>
      </c>
      <c r="I66" s="93">
        <v>742</v>
      </c>
      <c r="J66" s="28"/>
      <c r="K66" s="3"/>
      <c r="L66" s="2"/>
      <c r="M66" s="11">
        <f t="shared" si="7"/>
        <v>0</v>
      </c>
      <c r="N66" s="12">
        <f t="shared" si="2"/>
        <v>-1</v>
      </c>
      <c r="O66" s="11">
        <f t="shared" si="6"/>
        <v>0</v>
      </c>
      <c r="P66" s="12">
        <f t="shared" si="3"/>
        <v>-1</v>
      </c>
      <c r="Q66" s="8"/>
      <c r="T66" s="37"/>
    </row>
    <row r="67" spans="1:20" ht="15">
      <c r="A67" s="9"/>
      <c r="B67" s="2" t="s">
        <v>184</v>
      </c>
      <c r="C67" s="91" t="s">
        <v>185</v>
      </c>
      <c r="D67" s="91" t="s">
        <v>185</v>
      </c>
      <c r="E67" s="91"/>
      <c r="F67" s="91"/>
      <c r="G67" s="91" t="s">
        <v>95</v>
      </c>
      <c r="H67" s="92">
        <v>1963</v>
      </c>
      <c r="I67" s="93">
        <v>2263</v>
      </c>
      <c r="J67" s="28"/>
      <c r="K67" s="3"/>
      <c r="L67" s="2"/>
      <c r="M67" s="11">
        <f t="shared" si="7"/>
        <v>0</v>
      </c>
      <c r="N67" s="12">
        <f t="shared" si="2"/>
        <v>-1</v>
      </c>
      <c r="O67" s="11">
        <f t="shared" si="6"/>
        <v>0</v>
      </c>
      <c r="P67" s="12">
        <f t="shared" si="3"/>
        <v>-1</v>
      </c>
      <c r="Q67" s="8"/>
      <c r="T67" s="37"/>
    </row>
    <row r="68" spans="1:20" ht="15">
      <c r="A68" s="9"/>
      <c r="B68" s="2" t="s">
        <v>186</v>
      </c>
      <c r="C68" s="91" t="s">
        <v>187</v>
      </c>
      <c r="D68" s="91" t="s">
        <v>187</v>
      </c>
      <c r="E68" s="91"/>
      <c r="F68" s="91"/>
      <c r="G68" s="91" t="s">
        <v>95</v>
      </c>
      <c r="H68" s="92">
        <v>155</v>
      </c>
      <c r="I68" s="93">
        <v>169</v>
      </c>
      <c r="J68" s="28"/>
      <c r="K68" s="3"/>
      <c r="L68" s="2"/>
      <c r="M68" s="11">
        <f t="shared" si="7"/>
        <v>0</v>
      </c>
      <c r="N68" s="12">
        <f t="shared" si="2"/>
        <v>-1</v>
      </c>
      <c r="O68" s="11">
        <f t="shared" si="6"/>
        <v>0</v>
      </c>
      <c r="P68" s="12">
        <f t="shared" si="3"/>
        <v>-1</v>
      </c>
      <c r="Q68" s="8"/>
      <c r="T68" s="37"/>
    </row>
    <row r="69" spans="1:20" ht="15">
      <c r="A69" s="9"/>
      <c r="B69" s="2" t="s">
        <v>188</v>
      </c>
      <c r="C69" s="91" t="s">
        <v>189</v>
      </c>
      <c r="D69" s="91" t="s">
        <v>189</v>
      </c>
      <c r="E69" s="91"/>
      <c r="F69" s="91"/>
      <c r="G69" s="91" t="s">
        <v>95</v>
      </c>
      <c r="H69" s="92">
        <v>357</v>
      </c>
      <c r="I69" s="93">
        <v>378</v>
      </c>
      <c r="J69" s="28"/>
      <c r="K69" s="3"/>
      <c r="L69" s="2"/>
      <c r="M69" s="11">
        <f t="shared" si="7"/>
        <v>0</v>
      </c>
      <c r="N69" s="12">
        <f t="shared" si="2"/>
        <v>-1</v>
      </c>
      <c r="O69" s="11">
        <f t="shared" si="6"/>
        <v>0</v>
      </c>
      <c r="P69" s="12">
        <f t="shared" si="3"/>
        <v>-1</v>
      </c>
      <c r="Q69" s="8"/>
      <c r="T69" s="37"/>
    </row>
    <row r="70" spans="1:20" ht="15">
      <c r="A70" s="9"/>
      <c r="B70" s="2" t="s">
        <v>190</v>
      </c>
      <c r="C70" s="91" t="s">
        <v>191</v>
      </c>
      <c r="D70" s="91" t="s">
        <v>191</v>
      </c>
      <c r="E70" s="91"/>
      <c r="F70" s="91"/>
      <c r="G70" s="91" t="s">
        <v>77</v>
      </c>
      <c r="H70" s="92">
        <v>385</v>
      </c>
      <c r="I70" s="93">
        <v>412</v>
      </c>
      <c r="J70" s="28"/>
      <c r="K70" s="3"/>
      <c r="L70" s="2"/>
      <c r="M70" s="11">
        <f t="shared" si="7"/>
        <v>0</v>
      </c>
      <c r="N70" s="12">
        <f t="shared" si="2"/>
        <v>-1</v>
      </c>
      <c r="O70" s="11">
        <f t="shared" si="6"/>
        <v>0</v>
      </c>
      <c r="P70" s="12">
        <f t="shared" si="3"/>
        <v>-1</v>
      </c>
      <c r="Q70" s="8"/>
      <c r="T70" s="37"/>
    </row>
    <row r="71" spans="1:20" ht="15">
      <c r="A71" s="9"/>
      <c r="B71" s="2" t="s">
        <v>192</v>
      </c>
      <c r="C71" s="91" t="s">
        <v>193</v>
      </c>
      <c r="D71" s="91" t="s">
        <v>193</v>
      </c>
      <c r="E71" s="91"/>
      <c r="F71" s="91"/>
      <c r="G71" s="91" t="s">
        <v>95</v>
      </c>
      <c r="H71" s="92">
        <v>404</v>
      </c>
      <c r="I71" s="93">
        <v>494</v>
      </c>
      <c r="J71" s="28"/>
      <c r="K71" s="3"/>
      <c r="L71" s="2"/>
      <c r="M71" s="11">
        <f t="shared" si="7"/>
        <v>0</v>
      </c>
      <c r="N71" s="12">
        <f t="shared" si="2"/>
        <v>-1</v>
      </c>
      <c r="O71" s="11">
        <f t="shared" si="6"/>
        <v>0</v>
      </c>
      <c r="P71" s="12">
        <f t="shared" si="3"/>
        <v>-1</v>
      </c>
      <c r="Q71" s="8"/>
      <c r="T71" s="37"/>
    </row>
    <row r="72" spans="1:20" ht="15">
      <c r="A72" s="9"/>
      <c r="B72" s="2" t="s">
        <v>194</v>
      </c>
      <c r="C72" s="91" t="s">
        <v>195</v>
      </c>
      <c r="D72" s="91" t="s">
        <v>195</v>
      </c>
      <c r="E72" s="91"/>
      <c r="F72" s="91"/>
      <c r="G72" s="91" t="s">
        <v>95</v>
      </c>
      <c r="H72" s="92">
        <v>775</v>
      </c>
      <c r="I72" s="93">
        <v>855</v>
      </c>
      <c r="J72" s="28"/>
      <c r="K72" s="3"/>
      <c r="L72" s="2"/>
      <c r="M72" s="11">
        <f t="shared" si="7"/>
        <v>0</v>
      </c>
      <c r="N72" s="12">
        <f t="shared" si="2"/>
        <v>-1</v>
      </c>
      <c r="O72" s="11">
        <f t="shared" si="6"/>
        <v>0</v>
      </c>
      <c r="P72" s="12">
        <f t="shared" si="3"/>
        <v>-1</v>
      </c>
      <c r="Q72" s="8"/>
      <c r="T72" s="37"/>
    </row>
    <row r="73" spans="1:20" ht="15">
      <c r="A73" s="9"/>
      <c r="B73" s="2" t="s">
        <v>196</v>
      </c>
      <c r="C73" s="91" t="s">
        <v>197</v>
      </c>
      <c r="D73" s="91" t="s">
        <v>197</v>
      </c>
      <c r="E73" s="91"/>
      <c r="F73" s="91"/>
      <c r="G73" s="91" t="s">
        <v>95</v>
      </c>
      <c r="H73" s="92">
        <v>185</v>
      </c>
      <c r="I73" s="93">
        <v>198</v>
      </c>
      <c r="J73" s="28"/>
      <c r="K73" s="3"/>
      <c r="L73" s="2"/>
      <c r="M73" s="11">
        <f t="shared" si="7"/>
        <v>0</v>
      </c>
      <c r="N73" s="12">
        <f t="shared" si="2"/>
        <v>-1</v>
      </c>
      <c r="O73" s="11">
        <f t="shared" si="6"/>
        <v>0</v>
      </c>
      <c r="P73" s="12">
        <f t="shared" si="3"/>
        <v>-1</v>
      </c>
      <c r="Q73" s="8"/>
      <c r="T73" s="37"/>
    </row>
    <row r="74" spans="1:20" ht="15">
      <c r="A74" s="9"/>
      <c r="B74" s="2" t="s">
        <v>198</v>
      </c>
      <c r="C74" s="91" t="s">
        <v>199</v>
      </c>
      <c r="D74" s="91" t="s">
        <v>199</v>
      </c>
      <c r="E74" s="91"/>
      <c r="F74" s="91"/>
      <c r="G74" s="91" t="s">
        <v>95</v>
      </c>
      <c r="H74" s="92">
        <v>423</v>
      </c>
      <c r="I74" s="93">
        <v>448</v>
      </c>
      <c r="J74" s="28"/>
      <c r="K74" s="3"/>
      <c r="L74" s="2"/>
      <c r="M74" s="11">
        <f t="shared" si="7"/>
        <v>0</v>
      </c>
      <c r="N74" s="12">
        <f t="shared" si="2"/>
        <v>-1</v>
      </c>
      <c r="O74" s="11">
        <f t="shared" si="6"/>
        <v>0</v>
      </c>
      <c r="P74" s="12">
        <f t="shared" si="3"/>
        <v>-1</v>
      </c>
      <c r="Q74" s="8"/>
      <c r="T74" s="37"/>
    </row>
    <row r="75" spans="1:20" ht="15">
      <c r="A75" s="9"/>
      <c r="B75" s="2" t="s">
        <v>200</v>
      </c>
      <c r="C75" s="91" t="s">
        <v>201</v>
      </c>
      <c r="D75" s="91" t="s">
        <v>202</v>
      </c>
      <c r="E75" s="91"/>
      <c r="F75" s="91" t="s">
        <v>203</v>
      </c>
      <c r="G75" s="91" t="s">
        <v>81</v>
      </c>
      <c r="H75" s="92">
        <v>329</v>
      </c>
      <c r="I75" s="93">
        <v>471</v>
      </c>
      <c r="J75" s="28"/>
      <c r="K75" s="3"/>
      <c r="L75" s="2"/>
      <c r="M75" s="11">
        <f t="shared" si="7"/>
        <v>0</v>
      </c>
      <c r="N75" s="12">
        <f t="shared" si="2"/>
        <v>-1</v>
      </c>
      <c r="O75" s="11">
        <f t="shared" si="6"/>
        <v>0</v>
      </c>
      <c r="P75" s="12">
        <f t="shared" si="3"/>
        <v>-1</v>
      </c>
      <c r="Q75" s="8"/>
      <c r="T75" s="37"/>
    </row>
    <row r="76" spans="1:20" ht="15">
      <c r="A76" s="9"/>
      <c r="B76" s="2" t="s">
        <v>204</v>
      </c>
      <c r="C76" s="91" t="s">
        <v>205</v>
      </c>
      <c r="D76" s="91" t="s">
        <v>205</v>
      </c>
      <c r="E76" s="91"/>
      <c r="F76" s="91"/>
      <c r="G76" s="91" t="s">
        <v>81</v>
      </c>
      <c r="H76" s="92">
        <v>237</v>
      </c>
      <c r="I76" s="93">
        <v>248</v>
      </c>
      <c r="J76" s="28"/>
      <c r="K76" s="3"/>
      <c r="L76" s="2"/>
      <c r="M76" s="11">
        <f t="shared" si="7"/>
        <v>0</v>
      </c>
      <c r="N76" s="12">
        <f t="shared" si="2"/>
        <v>-1</v>
      </c>
      <c r="O76" s="11">
        <f t="shared" si="6"/>
        <v>0</v>
      </c>
      <c r="P76" s="12">
        <f t="shared" si="3"/>
        <v>-1</v>
      </c>
      <c r="Q76" s="8"/>
      <c r="T76" s="37"/>
    </row>
    <row r="77" spans="1:20" ht="15">
      <c r="A77" s="9"/>
      <c r="B77" s="2" t="s">
        <v>206</v>
      </c>
      <c r="C77" s="91" t="s">
        <v>207</v>
      </c>
      <c r="D77" s="91" t="s">
        <v>208</v>
      </c>
      <c r="E77" s="91"/>
      <c r="F77" s="91"/>
      <c r="G77" s="91" t="s">
        <v>81</v>
      </c>
      <c r="H77" s="92">
        <v>641</v>
      </c>
      <c r="I77" s="93">
        <v>685</v>
      </c>
      <c r="J77" s="28"/>
      <c r="K77" s="3"/>
      <c r="L77" s="2"/>
      <c r="M77" s="11">
        <f t="shared" si="7"/>
        <v>0</v>
      </c>
      <c r="N77" s="12">
        <f t="shared" si="2"/>
        <v>-1</v>
      </c>
      <c r="O77" s="11">
        <f t="shared" si="6"/>
        <v>0</v>
      </c>
      <c r="P77" s="12">
        <f t="shared" si="3"/>
        <v>-1</v>
      </c>
      <c r="Q77" s="8"/>
      <c r="T77" s="37"/>
    </row>
    <row r="78" spans="1:20" ht="15">
      <c r="A78" s="9"/>
      <c r="B78" s="2" t="s">
        <v>209</v>
      </c>
      <c r="C78" s="91" t="s">
        <v>210</v>
      </c>
      <c r="D78" s="91" t="s">
        <v>210</v>
      </c>
      <c r="E78" s="91"/>
      <c r="F78" s="91" t="s">
        <v>203</v>
      </c>
      <c r="G78" s="91" t="s">
        <v>81</v>
      </c>
      <c r="H78" s="92">
        <v>455</v>
      </c>
      <c r="I78" s="93">
        <v>455</v>
      </c>
      <c r="J78" s="28"/>
      <c r="K78" s="3"/>
      <c r="L78" s="2"/>
      <c r="M78" s="11">
        <f t="shared" si="7"/>
        <v>0</v>
      </c>
      <c r="N78" s="12">
        <f t="shared" si="2"/>
        <v>-1</v>
      </c>
      <c r="O78" s="11">
        <f t="shared" si="6"/>
        <v>0</v>
      </c>
      <c r="P78" s="12">
        <f t="shared" si="3"/>
        <v>-1</v>
      </c>
      <c r="Q78" s="8"/>
      <c r="T78" s="37"/>
    </row>
    <row r="79" spans="1:20" ht="15">
      <c r="A79" s="9"/>
      <c r="B79" s="2" t="s">
        <v>211</v>
      </c>
      <c r="C79" s="91" t="s">
        <v>212</v>
      </c>
      <c r="D79" s="91" t="s">
        <v>212</v>
      </c>
      <c r="E79" s="91"/>
      <c r="F79" s="91" t="s">
        <v>213</v>
      </c>
      <c r="G79" s="91" t="s">
        <v>81</v>
      </c>
      <c r="H79" s="92">
        <v>446</v>
      </c>
      <c r="I79" s="93">
        <v>479</v>
      </c>
      <c r="J79" s="28"/>
      <c r="K79" s="3"/>
      <c r="L79" s="2"/>
      <c r="M79" s="11">
        <f t="shared" si="7"/>
        <v>0</v>
      </c>
      <c r="N79" s="12">
        <f t="shared" si="2"/>
        <v>-1</v>
      </c>
      <c r="O79" s="11">
        <f t="shared" si="6"/>
        <v>0</v>
      </c>
      <c r="P79" s="12">
        <f t="shared" si="3"/>
        <v>-1</v>
      </c>
      <c r="Q79" s="8"/>
      <c r="T79" s="37"/>
    </row>
    <row r="80" spans="1:20" ht="15">
      <c r="A80" s="9"/>
      <c r="B80" s="2" t="s">
        <v>214</v>
      </c>
      <c r="C80" s="91" t="s">
        <v>215</v>
      </c>
      <c r="D80" s="91" t="s">
        <v>215</v>
      </c>
      <c r="E80" s="91"/>
      <c r="F80" s="91"/>
      <c r="G80" s="91" t="s">
        <v>77</v>
      </c>
      <c r="H80" s="92">
        <v>1314</v>
      </c>
      <c r="I80" s="93">
        <v>1581</v>
      </c>
      <c r="J80" s="28"/>
      <c r="K80" s="3"/>
      <c r="L80" s="2"/>
      <c r="M80" s="11">
        <f t="shared" si="7"/>
        <v>0</v>
      </c>
      <c r="N80" s="12">
        <f t="shared" ref="N80:N92" si="8">IF(K80="",-1,(-($L$6-(M80/L80))/$L$6))</f>
        <v>-1</v>
      </c>
      <c r="O80" s="11">
        <f t="shared" si="6"/>
        <v>0</v>
      </c>
      <c r="P80" s="12">
        <f t="shared" ref="P80:P92" si="9">IF(K80="",-1,(-($M$6-(O80/L80))/$M$6))</f>
        <v>-1</v>
      </c>
      <c r="Q80" s="8"/>
      <c r="T80" s="37"/>
    </row>
    <row r="81" spans="1:20" ht="15">
      <c r="A81" s="9"/>
      <c r="B81" s="2" t="s">
        <v>216</v>
      </c>
      <c r="C81" s="91" t="s">
        <v>217</v>
      </c>
      <c r="D81" s="91" t="s">
        <v>218</v>
      </c>
      <c r="E81" s="91"/>
      <c r="F81" s="91"/>
      <c r="G81" s="91" t="s">
        <v>77</v>
      </c>
      <c r="H81" s="92">
        <v>2583</v>
      </c>
      <c r="I81" s="93">
        <v>2813</v>
      </c>
      <c r="J81" s="28"/>
      <c r="K81" s="3"/>
      <c r="L81" s="2"/>
      <c r="M81" s="11">
        <f t="shared" si="7"/>
        <v>0</v>
      </c>
      <c r="N81" s="12">
        <f t="shared" si="8"/>
        <v>-1</v>
      </c>
      <c r="O81" s="11">
        <f t="shared" si="6"/>
        <v>0</v>
      </c>
      <c r="P81" s="12">
        <f t="shared" si="9"/>
        <v>-1</v>
      </c>
      <c r="Q81" s="8"/>
      <c r="T81" s="37"/>
    </row>
    <row r="82" spans="1:20" ht="15">
      <c r="A82" s="9"/>
      <c r="B82" s="2" t="s">
        <v>219</v>
      </c>
      <c r="C82" s="91" t="s">
        <v>220</v>
      </c>
      <c r="D82" s="91" t="s">
        <v>220</v>
      </c>
      <c r="E82" s="91"/>
      <c r="F82" s="91"/>
      <c r="G82" s="91" t="s">
        <v>81</v>
      </c>
      <c r="H82" s="92">
        <v>5817</v>
      </c>
      <c r="I82" s="93">
        <v>6310</v>
      </c>
      <c r="J82" s="28"/>
      <c r="K82" s="3"/>
      <c r="L82" s="2"/>
      <c r="M82" s="11">
        <f t="shared" si="7"/>
        <v>0</v>
      </c>
      <c r="N82" s="12">
        <f t="shared" si="8"/>
        <v>-1</v>
      </c>
      <c r="O82" s="11">
        <f t="shared" si="6"/>
        <v>0</v>
      </c>
      <c r="P82" s="12">
        <f t="shared" si="9"/>
        <v>-1</v>
      </c>
      <c r="Q82" s="8"/>
      <c r="T82" s="37"/>
    </row>
    <row r="83" spans="1:20" ht="15">
      <c r="A83" s="9"/>
      <c r="B83" s="2" t="s">
        <v>221</v>
      </c>
      <c r="C83" s="91" t="s">
        <v>222</v>
      </c>
      <c r="D83" s="91" t="s">
        <v>110</v>
      </c>
      <c r="E83" s="91"/>
      <c r="F83" s="91"/>
      <c r="G83" s="91" t="s">
        <v>110</v>
      </c>
      <c r="H83" s="92">
        <v>1242</v>
      </c>
      <c r="I83" s="93">
        <v>1795</v>
      </c>
      <c r="J83" s="28"/>
      <c r="K83" s="3"/>
      <c r="L83" s="2"/>
      <c r="M83" s="11">
        <f t="shared" si="7"/>
        <v>0</v>
      </c>
      <c r="N83" s="12">
        <f t="shared" si="8"/>
        <v>-1</v>
      </c>
      <c r="O83" s="11">
        <f t="shared" si="6"/>
        <v>0</v>
      </c>
      <c r="P83" s="12">
        <f t="shared" si="9"/>
        <v>-1</v>
      </c>
      <c r="Q83" s="8"/>
      <c r="T83" s="37"/>
    </row>
    <row r="84" spans="1:20" ht="15">
      <c r="A84" s="9"/>
      <c r="B84" s="2" t="s">
        <v>223</v>
      </c>
      <c r="C84" s="91" t="s">
        <v>224</v>
      </c>
      <c r="D84" s="91" t="s">
        <v>110</v>
      </c>
      <c r="E84" s="91"/>
      <c r="F84" s="91"/>
      <c r="G84" s="91" t="s">
        <v>110</v>
      </c>
      <c r="H84" s="92">
        <v>1645</v>
      </c>
      <c r="I84" s="93">
        <v>2195</v>
      </c>
      <c r="J84" s="28"/>
      <c r="K84" s="3"/>
      <c r="L84" s="2"/>
      <c r="M84" s="11">
        <f t="shared" si="7"/>
        <v>0</v>
      </c>
      <c r="N84" s="12">
        <f t="shared" si="8"/>
        <v>-1</v>
      </c>
      <c r="O84" s="11">
        <f t="shared" si="6"/>
        <v>0</v>
      </c>
      <c r="P84" s="12">
        <f t="shared" si="9"/>
        <v>-1</v>
      </c>
      <c r="Q84" s="8"/>
      <c r="T84" s="37"/>
    </row>
    <row r="85" spans="1:20" ht="15">
      <c r="A85" s="9"/>
      <c r="B85" s="2" t="s">
        <v>225</v>
      </c>
      <c r="C85" s="91" t="s">
        <v>226</v>
      </c>
      <c r="D85" s="91" t="s">
        <v>110</v>
      </c>
      <c r="E85" s="91"/>
      <c r="F85" s="91"/>
      <c r="G85" s="91" t="s">
        <v>110</v>
      </c>
      <c r="H85" s="92">
        <v>3089</v>
      </c>
      <c r="I85" s="93">
        <v>3161</v>
      </c>
      <c r="J85" s="28"/>
      <c r="K85" s="3"/>
      <c r="L85" s="2"/>
      <c r="M85" s="11">
        <f t="shared" si="7"/>
        <v>0</v>
      </c>
      <c r="N85" s="12">
        <f t="shared" si="8"/>
        <v>-1</v>
      </c>
      <c r="O85" s="11">
        <f t="shared" si="6"/>
        <v>0</v>
      </c>
      <c r="P85" s="12">
        <f t="shared" si="9"/>
        <v>-1</v>
      </c>
      <c r="Q85" s="8"/>
      <c r="T85" s="37"/>
    </row>
    <row r="86" spans="1:20" ht="15">
      <c r="A86" s="9"/>
      <c r="B86" s="2" t="s">
        <v>227</v>
      </c>
      <c r="C86" s="91" t="s">
        <v>228</v>
      </c>
      <c r="D86" s="91" t="s">
        <v>110</v>
      </c>
      <c r="E86" s="91"/>
      <c r="F86" s="91"/>
      <c r="G86" s="91" t="s">
        <v>110</v>
      </c>
      <c r="H86" s="92">
        <v>1144</v>
      </c>
      <c r="I86" s="93">
        <v>1146</v>
      </c>
      <c r="J86" s="28"/>
      <c r="K86" s="3"/>
      <c r="L86" s="2"/>
      <c r="M86" s="11">
        <f t="shared" si="7"/>
        <v>0</v>
      </c>
      <c r="N86" s="12">
        <f t="shared" si="8"/>
        <v>-1</v>
      </c>
      <c r="O86" s="11">
        <f t="shared" si="6"/>
        <v>0</v>
      </c>
      <c r="P86" s="12">
        <f t="shared" si="9"/>
        <v>-1</v>
      </c>
      <c r="Q86" s="8"/>
    </row>
    <row r="87" spans="1:20" ht="15">
      <c r="A87" s="9"/>
      <c r="B87" s="2" t="s">
        <v>229</v>
      </c>
      <c r="C87" s="91" t="s">
        <v>230</v>
      </c>
      <c r="D87" s="141" t="s">
        <v>230</v>
      </c>
      <c r="E87" s="91"/>
      <c r="F87" s="91"/>
      <c r="G87" s="91" t="s">
        <v>78</v>
      </c>
      <c r="H87" s="92">
        <v>649</v>
      </c>
      <c r="I87" s="93">
        <v>651</v>
      </c>
      <c r="J87" s="28"/>
      <c r="K87" s="3"/>
      <c r="L87" s="2"/>
      <c r="M87" s="11">
        <f t="shared" si="7"/>
        <v>0</v>
      </c>
      <c r="N87" s="12">
        <f t="shared" si="8"/>
        <v>-1</v>
      </c>
      <c r="O87" s="11">
        <f t="shared" si="6"/>
        <v>0</v>
      </c>
      <c r="P87" s="12">
        <f t="shared" si="9"/>
        <v>-1</v>
      </c>
      <c r="Q87" s="8"/>
    </row>
    <row r="88" spans="1:20" ht="15">
      <c r="A88" s="9"/>
      <c r="B88" s="2" t="s">
        <v>231</v>
      </c>
      <c r="C88" s="91" t="s">
        <v>232</v>
      </c>
      <c r="D88" s="91" t="s">
        <v>232</v>
      </c>
      <c r="E88" s="91"/>
      <c r="F88" s="91"/>
      <c r="G88" s="91" t="s">
        <v>78</v>
      </c>
      <c r="H88" s="92">
        <v>1409</v>
      </c>
      <c r="I88" s="93">
        <v>1589</v>
      </c>
      <c r="J88" s="28"/>
      <c r="K88" s="3"/>
      <c r="L88" s="2"/>
      <c r="M88" s="11">
        <f t="shared" si="7"/>
        <v>0</v>
      </c>
      <c r="N88" s="12">
        <f t="shared" si="8"/>
        <v>-1</v>
      </c>
      <c r="O88" s="11">
        <f t="shared" si="6"/>
        <v>0</v>
      </c>
      <c r="P88" s="12">
        <f t="shared" si="9"/>
        <v>-1</v>
      </c>
      <c r="Q88" s="8"/>
    </row>
    <row r="89" spans="1:20" ht="15">
      <c r="B89" s="137" t="s">
        <v>233</v>
      </c>
      <c r="C89" s="95" t="s">
        <v>234</v>
      </c>
      <c r="D89" s="96" t="s">
        <v>234</v>
      </c>
      <c r="E89" s="96"/>
      <c r="F89" s="91"/>
      <c r="G89" s="95" t="s">
        <v>78</v>
      </c>
      <c r="H89" s="98">
        <v>171</v>
      </c>
      <c r="I89" s="99">
        <v>187</v>
      </c>
      <c r="K89" s="89"/>
      <c r="L89" s="65"/>
      <c r="M89" s="81">
        <f t="shared" si="7"/>
        <v>0</v>
      </c>
      <c r="N89" s="82">
        <f t="shared" si="8"/>
        <v>-1</v>
      </c>
      <c r="O89" s="67">
        <f t="shared" si="6"/>
        <v>0</v>
      </c>
      <c r="P89" s="83">
        <f t="shared" si="9"/>
        <v>-1</v>
      </c>
    </row>
    <row r="90" spans="1:20" ht="15">
      <c r="B90" s="100" t="s">
        <v>235</v>
      </c>
      <c r="C90" s="91" t="s">
        <v>236</v>
      </c>
      <c r="D90" s="91" t="s">
        <v>236</v>
      </c>
      <c r="E90" s="91"/>
      <c r="F90" s="91"/>
      <c r="G90" s="91" t="s">
        <v>78</v>
      </c>
      <c r="H90" s="92">
        <v>233</v>
      </c>
      <c r="I90" s="101">
        <v>249</v>
      </c>
      <c r="K90" s="88"/>
      <c r="L90" s="84"/>
      <c r="M90" s="87">
        <f t="shared" si="7"/>
        <v>0</v>
      </c>
      <c r="N90" s="68">
        <f t="shared" si="8"/>
        <v>-1</v>
      </c>
      <c r="O90" s="85">
        <f t="shared" si="6"/>
        <v>0</v>
      </c>
      <c r="P90" s="86">
        <f t="shared" si="9"/>
        <v>-1</v>
      </c>
    </row>
    <row r="91" spans="1:20" ht="15">
      <c r="B91" s="102" t="s">
        <v>237</v>
      </c>
      <c r="C91" s="103" t="s">
        <v>238</v>
      </c>
      <c r="D91" s="104" t="s">
        <v>238</v>
      </c>
      <c r="E91" s="103"/>
      <c r="F91" s="103" t="s">
        <v>239</v>
      </c>
      <c r="G91" s="103" t="s">
        <v>78</v>
      </c>
      <c r="H91" s="105">
        <v>342</v>
      </c>
      <c r="I91" s="106">
        <v>357</v>
      </c>
      <c r="K91" s="73"/>
      <c r="L91" s="2"/>
      <c r="M91" s="11">
        <f t="shared" si="7"/>
        <v>0</v>
      </c>
      <c r="N91" s="12">
        <f t="shared" si="8"/>
        <v>-1</v>
      </c>
      <c r="O91" s="11">
        <f t="shared" si="6"/>
        <v>0</v>
      </c>
      <c r="P91" s="74">
        <f t="shared" si="9"/>
        <v>-1</v>
      </c>
    </row>
    <row r="92" spans="1:20" ht="15">
      <c r="B92" s="107" t="s">
        <v>240</v>
      </c>
      <c r="C92" s="97" t="s">
        <v>241</v>
      </c>
      <c r="D92" s="97" t="s">
        <v>241</v>
      </c>
      <c r="E92" s="97"/>
      <c r="F92" s="97" t="s">
        <v>239</v>
      </c>
      <c r="G92" s="97" t="s">
        <v>78</v>
      </c>
      <c r="H92" s="94">
        <v>62</v>
      </c>
      <c r="I92" s="108">
        <v>70</v>
      </c>
      <c r="K92" s="75"/>
      <c r="L92" s="65"/>
      <c r="M92" s="67">
        <f t="shared" si="7"/>
        <v>0</v>
      </c>
      <c r="N92" s="68">
        <f t="shared" si="8"/>
        <v>-1</v>
      </c>
      <c r="O92" s="67">
        <f t="shared" si="6"/>
        <v>0</v>
      </c>
      <c r="P92" s="76">
        <f t="shared" si="9"/>
        <v>-1</v>
      </c>
    </row>
    <row r="93" spans="1:20" ht="15">
      <c r="B93" s="109" t="s">
        <v>242</v>
      </c>
      <c r="C93" s="110" t="s">
        <v>243</v>
      </c>
      <c r="D93" s="110" t="s">
        <v>244</v>
      </c>
      <c r="E93" s="110"/>
      <c r="F93" s="110" t="s">
        <v>213</v>
      </c>
      <c r="G93" s="110" t="s">
        <v>78</v>
      </c>
      <c r="H93" s="111">
        <v>163</v>
      </c>
      <c r="I93" s="114">
        <v>166</v>
      </c>
      <c r="K93" s="77"/>
      <c r="L93" s="66"/>
      <c r="M93" s="66"/>
      <c r="N93" s="66"/>
      <c r="O93" s="66"/>
      <c r="P93" s="78"/>
    </row>
    <row r="94" spans="1:20" ht="15">
      <c r="B94" s="109" t="s">
        <v>245</v>
      </c>
      <c r="C94" s="110" t="s">
        <v>246</v>
      </c>
      <c r="D94" s="110" t="s">
        <v>244</v>
      </c>
      <c r="E94" s="110"/>
      <c r="F94" s="110" t="s">
        <v>213</v>
      </c>
      <c r="G94" s="110" t="s">
        <v>78</v>
      </c>
      <c r="H94" s="66">
        <v>21</v>
      </c>
      <c r="I94" s="138">
        <v>24</v>
      </c>
      <c r="K94" s="77"/>
      <c r="L94" s="66"/>
      <c r="M94" s="66"/>
      <c r="N94" s="66"/>
      <c r="O94" s="66"/>
      <c r="P94" s="78"/>
    </row>
    <row r="95" spans="1:20" ht="15">
      <c r="B95" s="109" t="s">
        <v>247</v>
      </c>
      <c r="C95" s="110" t="s">
        <v>248</v>
      </c>
      <c r="D95" s="110" t="s">
        <v>248</v>
      </c>
      <c r="E95" s="110"/>
      <c r="F95" s="110" t="s">
        <v>213</v>
      </c>
      <c r="G95" s="110" t="s">
        <v>78</v>
      </c>
      <c r="H95" s="66">
        <v>177</v>
      </c>
      <c r="I95" s="133">
        <v>191</v>
      </c>
      <c r="K95" s="77"/>
      <c r="L95" s="66"/>
      <c r="M95" s="66"/>
      <c r="N95" s="66"/>
      <c r="O95" s="66"/>
      <c r="P95" s="78"/>
    </row>
    <row r="96" spans="1:20" ht="15">
      <c r="B96" s="112" t="s">
        <v>249</v>
      </c>
      <c r="C96" s="70" t="s">
        <v>250</v>
      </c>
      <c r="D96" s="70" t="s">
        <v>250</v>
      </c>
      <c r="E96" s="70"/>
      <c r="F96" s="70" t="s">
        <v>213</v>
      </c>
      <c r="G96" s="70" t="s">
        <v>78</v>
      </c>
      <c r="H96" s="69">
        <v>51</v>
      </c>
      <c r="I96" s="134">
        <v>57</v>
      </c>
      <c r="K96" s="79"/>
      <c r="L96" s="69"/>
      <c r="M96" s="69"/>
      <c r="N96" s="69"/>
      <c r="O96" s="69"/>
      <c r="P96" s="80"/>
    </row>
    <row r="97" spans="2:16" ht="15">
      <c r="B97" s="109" t="s">
        <v>251</v>
      </c>
      <c r="C97" s="110" t="s">
        <v>252</v>
      </c>
      <c r="D97" s="110" t="s">
        <v>107</v>
      </c>
      <c r="E97" s="110" t="s">
        <v>253</v>
      </c>
      <c r="F97" s="110"/>
      <c r="G97" s="110" t="s">
        <v>107</v>
      </c>
      <c r="H97" s="66">
        <v>1197</v>
      </c>
      <c r="I97" s="133">
        <v>1392</v>
      </c>
      <c r="K97" s="77"/>
      <c r="L97" s="66"/>
      <c r="M97" s="66"/>
      <c r="N97" s="66"/>
      <c r="O97" s="66"/>
      <c r="P97" s="78"/>
    </row>
    <row r="98" spans="2:16" ht="15">
      <c r="B98" s="109" t="s">
        <v>254</v>
      </c>
      <c r="C98" s="110" t="s">
        <v>255</v>
      </c>
      <c r="D98" s="110" t="s">
        <v>104</v>
      </c>
      <c r="E98" s="110"/>
      <c r="F98" s="110"/>
      <c r="G98" s="110" t="s">
        <v>78</v>
      </c>
      <c r="H98" s="66">
        <v>1652</v>
      </c>
      <c r="I98" s="133">
        <v>3059</v>
      </c>
      <c r="K98" s="77"/>
      <c r="L98" s="66"/>
      <c r="M98" s="66"/>
      <c r="N98" s="66"/>
      <c r="O98" s="66"/>
      <c r="P98" s="78"/>
    </row>
    <row r="99" spans="2:16" ht="15">
      <c r="B99" s="109" t="s">
        <v>256</v>
      </c>
      <c r="C99" s="110" t="s">
        <v>257</v>
      </c>
      <c r="D99" s="110" t="s">
        <v>257</v>
      </c>
      <c r="E99" s="110"/>
      <c r="F99" s="110" t="s">
        <v>258</v>
      </c>
      <c r="G99" s="110" t="s">
        <v>78</v>
      </c>
      <c r="H99" s="66">
        <v>1165</v>
      </c>
      <c r="I99" s="133">
        <v>1392</v>
      </c>
      <c r="K99" s="77"/>
      <c r="L99" s="66"/>
      <c r="M99" s="66"/>
      <c r="N99" s="66"/>
      <c r="O99" s="66"/>
      <c r="P99" s="78"/>
    </row>
    <row r="100" spans="2:16" ht="15">
      <c r="B100" s="109" t="s">
        <v>259</v>
      </c>
      <c r="C100" s="110" t="s">
        <v>260</v>
      </c>
      <c r="D100" s="110" t="s">
        <v>261</v>
      </c>
      <c r="E100" s="110" t="s">
        <v>261</v>
      </c>
      <c r="F100" s="110" t="s">
        <v>258</v>
      </c>
      <c r="G100" s="110" t="s">
        <v>78</v>
      </c>
      <c r="H100" s="66">
        <v>123</v>
      </c>
      <c r="I100" s="133">
        <v>141</v>
      </c>
      <c r="K100" s="77"/>
      <c r="L100" s="66"/>
      <c r="M100" s="66"/>
      <c r="N100" s="66"/>
      <c r="O100" s="66"/>
      <c r="P100" s="78"/>
    </row>
    <row r="101" spans="2:16" ht="15">
      <c r="B101" s="109" t="s">
        <v>262</v>
      </c>
      <c r="C101" s="110" t="s">
        <v>263</v>
      </c>
      <c r="D101" s="110" t="s">
        <v>263</v>
      </c>
      <c r="E101" s="110"/>
      <c r="F101" s="110"/>
      <c r="G101" s="110" t="s">
        <v>78</v>
      </c>
      <c r="H101" s="66">
        <v>2053</v>
      </c>
      <c r="I101" s="133">
        <v>2056</v>
      </c>
      <c r="K101" s="77"/>
      <c r="L101" s="66"/>
      <c r="M101" s="66"/>
      <c r="N101" s="66"/>
      <c r="O101" s="66"/>
      <c r="P101" s="78"/>
    </row>
    <row r="102" spans="2:16" ht="15">
      <c r="B102" s="109" t="s">
        <v>264</v>
      </c>
      <c r="C102" s="110" t="s">
        <v>104</v>
      </c>
      <c r="D102" s="110" t="s">
        <v>104</v>
      </c>
      <c r="E102" s="110"/>
      <c r="F102" s="110"/>
      <c r="G102" s="140" t="s">
        <v>104</v>
      </c>
      <c r="H102" s="66">
        <v>6940</v>
      </c>
      <c r="I102" s="133">
        <v>7858</v>
      </c>
      <c r="K102" s="116"/>
      <c r="L102" s="69"/>
      <c r="M102" s="69"/>
      <c r="N102" s="69"/>
      <c r="O102" s="69"/>
      <c r="P102" s="118"/>
    </row>
    <row r="103" spans="2:16" ht="15">
      <c r="B103" s="112" t="s">
        <v>265</v>
      </c>
      <c r="C103" s="70" t="s">
        <v>266</v>
      </c>
      <c r="D103" s="70" t="s">
        <v>107</v>
      </c>
      <c r="E103" s="70" t="s">
        <v>267</v>
      </c>
      <c r="F103" s="70"/>
      <c r="G103" s="70" t="s">
        <v>107</v>
      </c>
      <c r="H103" s="69">
        <v>1887</v>
      </c>
      <c r="I103" s="134">
        <v>1954</v>
      </c>
      <c r="K103" s="117"/>
      <c r="L103" s="115"/>
      <c r="M103" s="115"/>
      <c r="N103" s="115"/>
      <c r="O103" s="115"/>
      <c r="P103" s="119"/>
    </row>
    <row r="104" spans="2:16" ht="15">
      <c r="B104" s="127" t="s">
        <v>268</v>
      </c>
      <c r="C104" s="126" t="s">
        <v>269</v>
      </c>
      <c r="D104" s="126" t="s">
        <v>107</v>
      </c>
      <c r="E104" s="126" t="s">
        <v>270</v>
      </c>
      <c r="F104" s="126"/>
      <c r="G104" s="126" t="s">
        <v>107</v>
      </c>
      <c r="H104" s="125">
        <v>2264</v>
      </c>
      <c r="I104" s="135">
        <v>2442</v>
      </c>
      <c r="K104" s="117"/>
      <c r="L104" s="115"/>
      <c r="M104" s="115"/>
      <c r="N104" s="115"/>
      <c r="O104" s="115"/>
      <c r="P104" s="119"/>
    </row>
    <row r="105" spans="2:16" ht="15">
      <c r="B105" s="130" t="s">
        <v>271</v>
      </c>
      <c r="C105" s="131" t="s">
        <v>272</v>
      </c>
      <c r="D105" s="131" t="s">
        <v>107</v>
      </c>
      <c r="E105" s="131" t="s">
        <v>273</v>
      </c>
      <c r="F105" s="131"/>
      <c r="G105" s="131" t="s">
        <v>107</v>
      </c>
      <c r="H105" s="132">
        <v>2011</v>
      </c>
      <c r="I105" s="136">
        <v>2733</v>
      </c>
      <c r="K105" s="122"/>
      <c r="L105" s="123"/>
      <c r="M105" s="123"/>
      <c r="N105" s="123"/>
      <c r="O105" s="123"/>
      <c r="P105" s="124"/>
    </row>
    <row r="106" spans="2:16">
      <c r="B106" s="90"/>
      <c r="C106" s="128"/>
      <c r="D106" s="128"/>
      <c r="E106" s="128"/>
      <c r="F106" s="128"/>
      <c r="G106" s="128"/>
      <c r="H106" s="90"/>
      <c r="I106" s="129"/>
      <c r="K106" s="120"/>
      <c r="L106" s="121"/>
      <c r="M106" s="121"/>
      <c r="N106" s="121"/>
      <c r="O106" s="121"/>
      <c r="P106" s="121"/>
    </row>
    <row r="107" spans="2:16">
      <c r="I107" s="113"/>
    </row>
    <row r="108" spans="2:16">
      <c r="E108" s="70"/>
    </row>
    <row r="109" spans="2:16">
      <c r="C109" s="72"/>
      <c r="E109" s="71"/>
    </row>
  </sheetData>
  <mergeCells count="3">
    <mergeCell ref="B4:F6"/>
    <mergeCell ref="M10:P10"/>
    <mergeCell ref="B8:F8"/>
  </mergeCells>
  <phoneticPr fontId="5" type="noConversion"/>
  <conditionalFormatting sqref="B10:M10">
    <cfRule type="cellIs" dxfId="4" priority="5" stopIfTrue="1" operator="equal">
      <formula>"none"</formula>
    </cfRule>
  </conditionalFormatting>
  <conditionalFormatting sqref="M14:M92 O14:O92">
    <cfRule type="cellIs" dxfId="3" priority="1" stopIfTrue="1" operator="equal">
      <formula>0</formula>
    </cfRule>
  </conditionalFormatting>
  <conditionalFormatting sqref="N14:N92 P14:P92">
    <cfRule type="cellIs" dxfId="2" priority="2" stopIfTrue="1" operator="equal">
      <formula>-1</formula>
    </cfRule>
    <cfRule type="cellIs" dxfId="1" priority="3" stopIfTrue="1" operator="notBetween">
      <formula>-0.2049</formula>
      <formula>0.2049</formula>
    </cfRule>
    <cfRule type="cellIs" dxfId="0" priority="4"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004E26E836510F40915E3682CC6BEF0C" ma:contentTypeVersion="11" ma:contentTypeDescription="Parent Document Content Type for all review documents" ma:contentTypeScope="" ma:versionID="a053f7a71fbb1363bc275cdae1f9e83a">
  <xsd:schema xmlns:xsd="http://www.w3.org/2001/XMLSchema" xmlns:xs="http://www.w3.org/2001/XMLSchema" xmlns:p="http://schemas.microsoft.com/office/2006/metadata/properties" xmlns:ns1="http://schemas.microsoft.com/sharepoint/v3" xmlns:ns2="07a766d4-cf60-4260-9f49-242aaa07e1bd" xmlns:ns3="d23c6157-5623-4293-b83e-785d6ba7de2d" xmlns:ns4="c8de7d4b-6254-4f8d-8b5e-4fe2dd48cf62" targetNamespace="http://schemas.microsoft.com/office/2006/metadata/properties" ma:root="true" ma:fieldsID="ebd9f0528526ffba0b33d1456ae5713a" ns1:_="" ns2:_="" ns3:_="" ns4:_="">
    <xsd:import namespace="http://schemas.microsoft.com/sharepoint/v3"/>
    <xsd:import namespace="07a766d4-cf60-4260-9f49-242aaa07e1bd"/>
    <xsd:import namespace="d23c6157-5623-4293-b83e-785d6ba7de2d"/>
    <xsd:import namespace="c8de7d4b-6254-4f8d-8b5e-4fe2dd48cf62"/>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2:ApprovedForCommission" minOccurs="0"/>
                <xsd:element ref="ns4:MediaServiceMetadata" minOccurs="0"/>
                <xsd:element ref="ns4:MediaServiceFastMetadata" minOccurs="0"/>
                <xsd:element ref="ns4:lcf76f155ced4ddcb4097134ff3c332f" minOccurs="0"/>
                <xsd:element ref="ns4:MediaServiceOCR" minOccurs="0"/>
                <xsd:element ref="ns4:MediaServiceGenerationTime" minOccurs="0"/>
                <xsd:element ref="ns4:MediaServiceEventHashCode" minOccurs="0"/>
                <xsd:element ref="ns4:MediaServiceObjectDetectorVersions" minOccurs="0"/>
                <xsd:element ref="ns4: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element name="ApprovedForCommission" ma:index="23" nillable="true" ma:displayName="Approved For Commission" ma:default="0" ma:internalName="ApprovedForCommiss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de7d4b-6254-4f8d-8b5e-4fe2dd48cf62"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mso-contentType ?>
<SharedContentType xmlns="Microsoft.SharePoint.Taxonomy.ContentTypeSync" SourceId="383954fa-2a65-4d57-99ac-c02654c3af93" ContentTypeId="0x010100E7BD6A8A66F7CB4BBA2B02F0531791BE" PreviousValue="false"/>
</file>

<file path=customXml/item6.xml><?xml version="1.0" encoding="utf-8"?>
<p:properties xmlns:p="http://schemas.microsoft.com/office/2006/metadata/properties" xmlns:xsi="http://www.w3.org/2001/XMLSchema-instance" xmlns:pc="http://schemas.microsoft.com/office/infopath/2007/PartnerControls">
  <documentManagement>
    <TaxCatchAll xmlns="07a766d4-cf60-4260-9f49-242aaa07e1bd">
      <Value>93</Value>
    </TaxCatchAll>
    <lcf76f155ced4ddcb4097134ff3c332f xmlns="c8de7d4b-6254-4f8d-8b5e-4fe2dd48cf62">
      <Terms xmlns="http://schemas.microsoft.com/office/infopath/2007/PartnerControls"/>
    </lcf76f155ced4ddcb4097134ff3c332f>
    <ApprovedForCommission xmlns="07a766d4-cf60-4260-9f49-242aaa07e1bd">false</ApprovedForCommission>
    <Review_x0020_Document_x0020_Type xmlns="d23c6157-5623-4293-b83e-785d6ba7de2d" xsi:nil="true"/>
    <AuthorityType xmlns="07a766d4-cf60-4260-9f49-242aaa07e1bd">District Council</AuthorityType>
    <ReferenceYear xmlns="07a766d4-cf60-4260-9f49-242aaa07e1bd">2022</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Colchester</TermName>
          <TermId xmlns="http://schemas.microsoft.com/office/infopath/2007/PartnerControls">2fd22aa1-d8b1-4823-a74c-5c91b384ee87</TermId>
        </TermInfo>
      </Terms>
    </d08e702f979e48d3863205ea645082c2>
  </documentManagement>
</p:properties>
</file>

<file path=customXml/item7.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Props1.xml><?xml version="1.0" encoding="utf-8"?>
<ds:datastoreItem xmlns:ds="http://schemas.openxmlformats.org/officeDocument/2006/customXml" ds:itemID="{334DF289-F476-4456-BEAA-3FB4943E660E}"/>
</file>

<file path=customXml/itemProps2.xml><?xml version="1.0" encoding="utf-8"?>
<ds:datastoreItem xmlns:ds="http://schemas.openxmlformats.org/officeDocument/2006/customXml" ds:itemID="{B5F20173-F366-4780-A4CF-548AE4525EDA}"/>
</file>

<file path=customXml/itemProps3.xml><?xml version="1.0" encoding="utf-8"?>
<ds:datastoreItem xmlns:ds="http://schemas.openxmlformats.org/officeDocument/2006/customXml" ds:itemID="{4C1DE274-EFF0-4630-B066-493C6358DED3}"/>
</file>

<file path=customXml/itemProps4.xml><?xml version="1.0" encoding="utf-8"?>
<ds:datastoreItem xmlns:ds="http://schemas.openxmlformats.org/officeDocument/2006/customXml" ds:itemID="{77BAC0C3-7CB7-4C3D-8C63-B3C372721FBD}"/>
</file>

<file path=customXml/itemProps5.xml><?xml version="1.0" encoding="utf-8"?>
<ds:datastoreItem xmlns:ds="http://schemas.openxmlformats.org/officeDocument/2006/customXml" ds:itemID="{F8AA667E-88E3-4E35-A0F0-8D10781B2298}"/>
</file>

<file path=customXml/itemProps6.xml><?xml version="1.0" encoding="utf-8"?>
<ds:datastoreItem xmlns:ds="http://schemas.openxmlformats.org/officeDocument/2006/customXml" ds:itemID="{255B7FDA-1106-4372-997E-8FE17782560C}"/>
</file>

<file path=customXml/itemProps7.xml><?xml version="1.0" encoding="utf-8"?>
<ds:datastoreItem xmlns:ds="http://schemas.openxmlformats.org/officeDocument/2006/customXml" ds:itemID="{C752C59E-AF21-428B-9B10-4400E236A28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
  <cp:revision/>
  <dcterms:created xsi:type="dcterms:W3CDTF">2002-01-23T12:13:56Z</dcterms:created>
  <dcterms:modified xsi:type="dcterms:W3CDTF">2024-07-29T15:29:01Z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0x010100E7BD6A8A66F7CB4BBA2B02F0531791BE0026A9A75CCCA16F4693F1FE45F71519DE00004E26E836510F40915E3682CC6BEF0C</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93;#Colchester|2fd22aa1-d8b1-4823-a74c-5c91b384ee87</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ies>
</file>